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165" windowWidth="19215" windowHeight="7545" tabRatio="849" firstSheet="3" activeTab="10"/>
  </bookViews>
  <sheets>
    <sheet name="Соревн" sheetId="1" state="hidden" r:id="rId1"/>
    <sheet name="Referi" sheetId="2" state="hidden" r:id="rId2"/>
    <sheet name="Команды" sheetId="3" state="hidden" r:id="rId3"/>
    <sheet name="Встреча 1" sheetId="4" r:id="rId4"/>
    <sheet name="Встреча 2" sheetId="5" r:id="rId5"/>
    <sheet name="Встреча 3" sheetId="6" r:id="rId6"/>
    <sheet name="Лист5" sheetId="7" r:id="rId7"/>
    <sheet name="Лист3" sheetId="8" r:id="rId8"/>
    <sheet name="Лист1" sheetId="9" r:id="rId9"/>
    <sheet name="Лист6" sheetId="10" r:id="rId10"/>
    <sheet name="Итоговый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<sst xmlns="http://schemas.openxmlformats.org/spreadsheetml/2006/main" count="579" uniqueCount="275">
  <si>
    <t>№</t>
  </si>
  <si>
    <t>Команда</t>
  </si>
  <si>
    <t>Вес. кат.</t>
  </si>
  <si>
    <t>СЧЕТ</t>
  </si>
  <si>
    <t>Победу одержала команда</t>
  </si>
  <si>
    <t>Гл. судья</t>
  </si>
  <si>
    <t>Гл. секретарь</t>
  </si>
  <si>
    <r>
      <t xml:space="preserve">В ячейках, </t>
    </r>
    <r>
      <rPr>
        <sz val="11"/>
        <color indexed="10"/>
        <rFont val="Arial Narrow"/>
        <family val="2"/>
      </rPr>
      <t>выделенных желтым</t>
    </r>
    <r>
      <rPr>
        <sz val="11"/>
        <rFont val="Arial Narrow"/>
        <family val="2"/>
      </rPr>
      <t>, поместить информацию.</t>
    </r>
  </si>
  <si>
    <t>Эта информация отразится в протоколе</t>
  </si>
  <si>
    <t>Внести тупым копированием или просто вписать Участников (не перепутать категории и пол)</t>
  </si>
  <si>
    <t xml:space="preserve">Результат каждой встречи проставлять мышкой или клавиатурой. Итог и команда-победитель определится сама. </t>
  </si>
  <si>
    <t>Заполнить выделенные цветом ячейки</t>
  </si>
  <si>
    <t>В лист "Протокол хода соревнований" (1);(2);(3) и т.д.</t>
  </si>
  <si>
    <t>К-во команд</t>
  </si>
  <si>
    <t>СЕВЕРО-ЗАПАДНЫЙ ФЕДЕРАЛЬНЫЙ ОКРУГ</t>
  </si>
  <si>
    <t>ЖР</t>
  </si>
  <si>
    <t>ПФО</t>
  </si>
  <si>
    <t>ЦФО</t>
  </si>
  <si>
    <t>СФО</t>
  </si>
  <si>
    <t>ЮФО</t>
  </si>
  <si>
    <t>СЗФО</t>
  </si>
  <si>
    <t>СПБ</t>
  </si>
  <si>
    <t>Регион</t>
  </si>
  <si>
    <t>Округ</t>
  </si>
  <si>
    <t>12</t>
  </si>
  <si>
    <t>13</t>
  </si>
  <si>
    <t>9</t>
  </si>
  <si>
    <t>11</t>
  </si>
  <si>
    <t>10</t>
  </si>
  <si>
    <t>8</t>
  </si>
  <si>
    <t>7</t>
  </si>
  <si>
    <t>6</t>
  </si>
  <si>
    <t>5</t>
  </si>
  <si>
    <t>4</t>
  </si>
  <si>
    <t>3</t>
  </si>
  <si>
    <t>2</t>
  </si>
  <si>
    <t>1</t>
  </si>
  <si>
    <t>Итог</t>
  </si>
  <si>
    <t>Моск</t>
  </si>
  <si>
    <t>ВК</t>
  </si>
  <si>
    <t>Гаджимурадов Гаджимурад Магамедович</t>
  </si>
  <si>
    <t>Сама</t>
  </si>
  <si>
    <t>1к</t>
  </si>
  <si>
    <t>Каре</t>
  </si>
  <si>
    <t>Крутник Владимир Михайлович</t>
  </si>
  <si>
    <t>МОС</t>
  </si>
  <si>
    <t>Крас</t>
  </si>
  <si>
    <t>Рост</t>
  </si>
  <si>
    <t>Полховская Ирина Федоровна</t>
  </si>
  <si>
    <t>Судьи</t>
  </si>
  <si>
    <t>К-во встреч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</si>
  <si>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</si>
  <si>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</si>
  <si>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</si>
  <si>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</si>
  <si>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</si>
  <si>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</si>
  <si>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</si>
  <si>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</si>
  <si>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</si>
  <si>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</si>
  <si>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</si>
  <si>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Категория</t>
  </si>
  <si>
    <t>Фамилия, И.О.</t>
  </si>
  <si>
    <t>График работы судей</t>
  </si>
  <si>
    <t>КОМАНДНЫЙ ЧЕМПИОНАТ РОССИИ ПО ДЗЮДО</t>
  </si>
  <si>
    <t>12-13 октября 2013 г</t>
  </si>
  <si>
    <t>w</t>
  </si>
  <si>
    <t>город Санкт-Петербург</t>
  </si>
  <si>
    <t>Н.Н. Репин, ВК</t>
  </si>
  <si>
    <t>А.Г. Левицкий, МК</t>
  </si>
  <si>
    <t>ЦЕНТРАЛЬНЫЙ ФЕДЕРАЛЬНЫЙ ОКРУГ</t>
  </si>
  <si>
    <t>СИБИРСКИЙ ФЕДЕРАЛЬНЫЙ ОКРУГ</t>
  </si>
  <si>
    <t>ПРИВОЛЖСКИЙ ФЕДЕРАЛЬНЫЙ ОКРУГ</t>
  </si>
  <si>
    <t>ЮЖНЫЙ ФЕДЕРАЛЬНЫЙ ОКРУГ</t>
  </si>
  <si>
    <t>УРАЛЬСКИЙ ФЕДЕРАЛЬНЫЙ ОКРУГ</t>
  </si>
  <si>
    <t>ДАЛЬНЕВОСТОСТОЧНЫЙ ФЕДЕРАЛЬНЫЙ ОКРУГ</t>
  </si>
  <si>
    <t>СЕВЕРО-КАВКАЗСКИЙ ФЕДЕРАЛЬНЫЙ ОКРУГ</t>
  </si>
  <si>
    <t>Алимов Мягзум Зыявич</t>
  </si>
  <si>
    <t>МК</t>
  </si>
  <si>
    <t>Бабаев Магамед Амрах-Оглы</t>
  </si>
  <si>
    <t>Батаев Магомет Султанович</t>
  </si>
  <si>
    <t>СКФО</t>
  </si>
  <si>
    <t>Ингу</t>
  </si>
  <si>
    <t>Блит Кристина Константиновна</t>
  </si>
  <si>
    <t>Бондарь Марина Викторовна</t>
  </si>
  <si>
    <t>ОК</t>
  </si>
  <si>
    <t>Коми</t>
  </si>
  <si>
    <t>Васильев Анатолий Ильич</t>
  </si>
  <si>
    <t>Виноградова Анна Петровна</t>
  </si>
  <si>
    <t>Белг</t>
  </si>
  <si>
    <t>Востриков Владимир Степанович</t>
  </si>
  <si>
    <t>УФО</t>
  </si>
  <si>
    <t>Тюме</t>
  </si>
  <si>
    <t>Гафуров Равиль Иниятуллович</t>
  </si>
  <si>
    <t>Ниже</t>
  </si>
  <si>
    <t>Губарь Давыд Владимирович</t>
  </si>
  <si>
    <t>ДФО</t>
  </si>
  <si>
    <t>Прим</t>
  </si>
  <si>
    <t>Дмитриева Ольга Владимировна</t>
  </si>
  <si>
    <t>Закиров Расим Мирзазянович</t>
  </si>
  <si>
    <t>Перм</t>
  </si>
  <si>
    <t>Ильин Артем Владимирович</t>
  </si>
  <si>
    <t>Ильин Григорий Георгиевич</t>
  </si>
  <si>
    <t>Ирку</t>
  </si>
  <si>
    <t>Исамагомедов Исамагомед Магомедович</t>
  </si>
  <si>
    <t>Камч</t>
  </si>
  <si>
    <t>Крывелева Нина Борисовна</t>
  </si>
  <si>
    <t>Кузнецова Марина Вячеславовна</t>
  </si>
  <si>
    <t>Курбанов Эльман Тельман оглы</t>
  </si>
  <si>
    <t>Воло</t>
  </si>
  <si>
    <t>Лоханский Геннадий Константинович</t>
  </si>
  <si>
    <t>Волг</t>
  </si>
  <si>
    <t>Морозова Ингрида Геннадьевна</t>
  </si>
  <si>
    <t>Башк</t>
  </si>
  <si>
    <t>Москвин Михаил Александрович</t>
  </si>
  <si>
    <t>Кург</t>
  </si>
  <si>
    <t>Никулин  Дмитрий Викторович</t>
  </si>
  <si>
    <t>Саха</t>
  </si>
  <si>
    <t>Перевозников Александр Сергеевич</t>
  </si>
  <si>
    <t>Челя</t>
  </si>
  <si>
    <t>Полежаев Вадим Викторович</t>
  </si>
  <si>
    <t>Рахлин Евгений Анатольевич</t>
  </si>
  <si>
    <t>Румянцев Александр Владимирович</t>
  </si>
  <si>
    <t>Смолин Василий Васильевич</t>
  </si>
  <si>
    <t>Влад</t>
  </si>
  <si>
    <t>Тишкевич Игорь Владимирович</t>
  </si>
  <si>
    <t>Кеме</t>
  </si>
  <si>
    <t>Тохунц Спартак Рафаэлович</t>
  </si>
  <si>
    <t>Став</t>
  </si>
  <si>
    <t>Фандюшина Ирина Анатольевна</t>
  </si>
  <si>
    <t>Чимаев Саид-Магомед Саид-Хасанович</t>
  </si>
  <si>
    <t>Лени</t>
  </si>
  <si>
    <t>Швецов Геннадий Федорович</t>
  </si>
  <si>
    <t>Шпак Юрий Васильевич</t>
  </si>
  <si>
    <t>Омск</t>
  </si>
  <si>
    <t>Шпанагель Андрей Андреевич</t>
  </si>
  <si>
    <t>Юсупов Салах Вахидович</t>
  </si>
  <si>
    <t>Чече</t>
  </si>
  <si>
    <t>Столбец1</t>
  </si>
  <si>
    <t>Столбец2</t>
  </si>
  <si>
    <t>СЧEТ</t>
  </si>
  <si>
    <t>78+</t>
  </si>
  <si>
    <t>100+</t>
  </si>
  <si>
    <t>m</t>
  </si>
  <si>
    <t>-</t>
  </si>
  <si>
    <t>ФЕДЕРАЛЬНЫЙ ОКРУГ МОСКВА</t>
  </si>
  <si>
    <t>ФЕДЕРАЛЬНЫЙ ОКРУГ САНКТ-ПЕТЕРБУРГ</t>
  </si>
  <si>
    <t>70+</t>
  </si>
  <si>
    <t>90+</t>
  </si>
  <si>
    <t>Протокол взвешивания мужчины  команда Россия</t>
  </si>
  <si>
    <t>Спортсмен</t>
  </si>
  <si>
    <t>год рождения</t>
  </si>
  <si>
    <t>КМС</t>
  </si>
  <si>
    <t>Спортсмен, 46</t>
  </si>
  <si>
    <t>Спортсмен, 50</t>
  </si>
  <si>
    <t>Спортсмен, 55</t>
  </si>
  <si>
    <t>Спортсмен, 60</t>
  </si>
  <si>
    <t>Спортсмен, 66</t>
  </si>
  <si>
    <t>Спортсмен, 73</t>
  </si>
  <si>
    <t>Спортсмен, 81</t>
  </si>
  <si>
    <t>Спортсмен, 90</t>
  </si>
  <si>
    <t>Спортсмен, +90</t>
  </si>
  <si>
    <t>Разряд</t>
  </si>
  <si>
    <t>Протокол взвешивания женщины  команда Россия</t>
  </si>
  <si>
    <t>Протокол взвешивания мужчины  команда Китай</t>
  </si>
  <si>
    <t>Подписи официальных лиц:</t>
  </si>
  <si>
    <t>Разряд</t>
  </si>
  <si>
    <t xml:space="preserve">Цюй Синьюе                   屈欣悦 </t>
  </si>
  <si>
    <t xml:space="preserve">Чжан Чжисин                              张知行 </t>
  </si>
  <si>
    <t xml:space="preserve">Фэн Цзяци                          冯嘉琪 </t>
  </si>
  <si>
    <t xml:space="preserve">Лай Цзыци                                      赖梓琦 </t>
  </si>
  <si>
    <t>Ли Шань                                            李山</t>
  </si>
  <si>
    <t xml:space="preserve">Чэнь Шуай                        陈帅 </t>
  </si>
  <si>
    <t xml:space="preserve">Хань Жуйтин                                      韩瑞婷 </t>
  </si>
  <si>
    <t xml:space="preserve">Чжан Чжэ                             张哲  </t>
  </si>
  <si>
    <t xml:space="preserve">Лю Жуй                            刘蕊 </t>
  </si>
  <si>
    <t xml:space="preserve">Чэнь Цзя лэ                               陈佳乐  </t>
  </si>
  <si>
    <t xml:space="preserve">Чэнь Лу                                        陈露 </t>
  </si>
  <si>
    <t xml:space="preserve">Лю Цзыфэн                                      刘梓峰 </t>
  </si>
  <si>
    <t xml:space="preserve">Ли Цзядун                                  李嘉东 </t>
  </si>
  <si>
    <t xml:space="preserve"> Ли Хунхао                                李宏浩</t>
  </si>
  <si>
    <t>Ткаченко Ульяна                     特卡琴科 乌里亚娜</t>
  </si>
  <si>
    <t>Приходько Виталий 普里霍季科·维塔利·</t>
  </si>
  <si>
    <t xml:space="preserve">Селедкова Татьяна 谢列科娃塔蒂亚娜 </t>
  </si>
  <si>
    <t>Махматбеков Махмадбек 马赫马特别科夫 马赫马特别克</t>
  </si>
  <si>
    <t>Багаутдинова Айгуль 把卡乌金诺娃 阿依古丽</t>
  </si>
  <si>
    <t>Владимирова Дарья 弗拉基米罗娃 达利亚</t>
  </si>
  <si>
    <t>Шумилов Глеб 舒米洛夫 科里波</t>
  </si>
  <si>
    <t>Гамзатханов Джамал 噶木扎特哈诺夫 贾马尔</t>
  </si>
  <si>
    <t>Кулиш Фаина                            顾里什 法伊娜</t>
  </si>
  <si>
    <t>Агаян Армен                                            阿伽洋 阿拉明</t>
  </si>
  <si>
    <t>Ларюков Дмитрий                                    拉留科夫 德米特里</t>
  </si>
  <si>
    <t>Минаева Александра                         米纳耶娃 亚历山德拉</t>
  </si>
  <si>
    <t>Зуева Ирина                                  祖耶娃 伊琳娜</t>
  </si>
  <si>
    <t>Шевченко Артур                             舍甫琴科 阿拉杜拉</t>
  </si>
  <si>
    <t>Иванов Никита                                           伊万诺夫 尼基塔</t>
  </si>
  <si>
    <t>Тибилова Дана                                   即彼洛娃 大娜</t>
  </si>
  <si>
    <t>Козаев Азамат                                        卡扎耶夫 阿扎马特</t>
  </si>
  <si>
    <t>Команда 队</t>
  </si>
  <si>
    <t>КИТАЙ 中国</t>
  </si>
  <si>
    <t>РОССИЯ  俄罗斯</t>
  </si>
  <si>
    <t>Вес. кaт. 重量级别</t>
  </si>
  <si>
    <t>Фамилия, имя участникa 参赛者名字</t>
  </si>
  <si>
    <t>Фамилия, имя участникa                                   参赛者名字2</t>
  </si>
  <si>
    <t>Вес. кaт.                         重量级别</t>
  </si>
  <si>
    <t xml:space="preserve">性别            Пoл </t>
  </si>
  <si>
    <t xml:space="preserve"> 性别 Пoл</t>
  </si>
  <si>
    <t>Ткаченко Ульяна                                              特卡琴科 乌里亚娜</t>
  </si>
  <si>
    <t xml:space="preserve">Селедкова Татьяна                                        谢列科娃塔蒂亚娜 </t>
  </si>
  <si>
    <t>Протокол взвешивания женщины  команда Китай</t>
  </si>
  <si>
    <t>Кулиш Фаина                                                  顾里什 法伊娜</t>
  </si>
  <si>
    <t xml:space="preserve">Зуева Ирина                                                     祖耶娃 伊琳娜 </t>
  </si>
  <si>
    <t>Багаутдинова Айгуль                                    把卡乌金诺娃 阿依古丽</t>
  </si>
  <si>
    <t>Владимирова Дарья                                弗拉基米罗娃 达利亚</t>
  </si>
  <si>
    <t>Приходько Виталий 普里霍季科·维塔利</t>
  </si>
  <si>
    <t>Шумилов Глеб                                     舒米洛夫 科里波</t>
  </si>
  <si>
    <r>
      <t xml:space="preserve">РОССИЙСКО-КИТАЙСКИЕ МОЛОДЕЖНЫЕ ИГРЫ 2015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indexed="9"/>
        <rFont val="Arial Cyr"/>
        <family val="0"/>
      </rPr>
      <t>///////////</t>
    </r>
    <r>
      <rPr>
        <b/>
        <sz val="18"/>
        <rFont val="Arial Cyr"/>
        <family val="2"/>
      </rPr>
      <t xml:space="preserve">2015年俄中青少年运动会       ДЗЮДО  柔道                                           </t>
    </r>
  </si>
  <si>
    <t xml:space="preserve">Цюй Синьюе              屈欣悦 </t>
  </si>
  <si>
    <t xml:space="preserve">Фэн Цзяци                   冯嘉琪 </t>
  </si>
  <si>
    <t xml:space="preserve">Ли Шань                     李山 </t>
  </si>
  <si>
    <t xml:space="preserve">Чэнь Шуай                            陈帅 </t>
  </si>
  <si>
    <t xml:space="preserve">Чжан чжэ                         张哲 </t>
  </si>
  <si>
    <t xml:space="preserve">Чэнь Цзялэ                               陈佳乐 </t>
  </si>
  <si>
    <t xml:space="preserve">Лю Цзыфэн                           刘梓峰 </t>
  </si>
  <si>
    <t xml:space="preserve">Ли Цзядун                               李嘉东 </t>
  </si>
  <si>
    <t xml:space="preserve">Ли Хунхао                               李宏浩 </t>
  </si>
  <si>
    <t xml:space="preserve">Чжан Чжисин                                                     张知行 </t>
  </si>
  <si>
    <t xml:space="preserve">Лай Цзыци                                          赖梓琦 </t>
  </si>
  <si>
    <t xml:space="preserve">Ван Менли                                       王梦丽 </t>
  </si>
  <si>
    <t xml:space="preserve">Ню Мэн                                                     牛梦 </t>
  </si>
  <si>
    <t xml:space="preserve">Хань Жуйтин                                                            韩瑞婷 </t>
  </si>
  <si>
    <t xml:space="preserve">Лю Жуй                                                                 刘蕊  </t>
  </si>
  <si>
    <t xml:space="preserve">ЧэньЛу                                                                   陈露 </t>
  </si>
  <si>
    <t xml:space="preserve"> Сюй Линь                                                                许琳</t>
  </si>
  <si>
    <t>队赢得了胜利</t>
  </si>
  <si>
    <t xml:space="preserve"> 点数 Очки</t>
  </si>
  <si>
    <t xml:space="preserve"> 胜利 Победы</t>
  </si>
  <si>
    <t>见面 Встреча  №</t>
  </si>
  <si>
    <t>俄罗斯男子队   重量级记录</t>
  </si>
  <si>
    <t>俄罗斯女子队    重量级记录</t>
  </si>
  <si>
    <t>中国女子队   重量级记录</t>
  </si>
  <si>
    <t>中国男子队   重量级记录</t>
  </si>
  <si>
    <t xml:space="preserve">Фэн Цзяци                                                      冯嘉琪 </t>
  </si>
  <si>
    <t xml:space="preserve">Ню Мэн                                                    牛梦 </t>
  </si>
  <si>
    <t>Сюй Линь                                                许琳</t>
  </si>
  <si>
    <t xml:space="preserve">Цюй Синьюе                                               屈欣悦 </t>
  </si>
  <si>
    <t xml:space="preserve">Ван Менли                                               王梦丽 </t>
  </si>
  <si>
    <t xml:space="preserve">Чэнь Шуай                                                   陈帅 </t>
  </si>
  <si>
    <t xml:space="preserve">Чжан Чжэ                                                                张哲  </t>
  </si>
  <si>
    <t xml:space="preserve">Лю Жуй                                                            刘蕊 </t>
  </si>
  <si>
    <t>Сюй Линь                                                                      许琳</t>
  </si>
  <si>
    <t xml:space="preserve">Ван Менли                                             王梦丽 </t>
  </si>
  <si>
    <t>Сюй Линь                                                      许琳</t>
  </si>
  <si>
    <t>俄罗斯 队赢得了胜利</t>
  </si>
  <si>
    <t>РОССИИ</t>
  </si>
  <si>
    <r>
      <t>Ню Мэн                                                 牛梦</t>
    </r>
    <r>
      <rPr>
        <b/>
        <sz val="14"/>
        <color indexed="8"/>
        <rFont val="Times New Roman"/>
        <family val="1"/>
      </rPr>
      <t xml:space="preserve"> </t>
    </r>
  </si>
  <si>
    <t>I</t>
  </si>
  <si>
    <t>II</t>
  </si>
  <si>
    <t>5/12</t>
  </si>
  <si>
    <t>12/5</t>
  </si>
  <si>
    <r>
      <t>РОССИЙСКО-КИТАЙСКИЕ МОЛОДЕЖНЫЕ ИГРЫ 2015                                                                                                                                                                                                                             10-15 июля</t>
    </r>
    <r>
      <rPr>
        <b/>
        <sz val="18"/>
        <color indexed="9"/>
        <rFont val="Arial Cyr"/>
        <family val="0"/>
      </rPr>
      <t>/</t>
    </r>
    <r>
      <rPr>
        <b/>
        <sz val="18"/>
        <rFont val="Arial Cyr"/>
        <family val="2"/>
      </rPr>
      <t xml:space="preserve">2015年俄中青少年运动会       ДЗЮДО  柔道                                           </t>
    </r>
  </si>
  <si>
    <r>
      <t xml:space="preserve">РОССИЙСКО-КИТАЙСКИЕ МОЛОДЕЖНЫЕ ИГРЫ 2015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Arial Cyr"/>
        <family val="0"/>
      </rPr>
      <t>10-15 июля</t>
    </r>
    <r>
      <rPr>
        <b/>
        <sz val="18"/>
        <color indexed="9"/>
        <rFont val="Arial Cyr"/>
        <family val="0"/>
      </rPr>
      <t>///</t>
    </r>
    <r>
      <rPr>
        <b/>
        <sz val="18"/>
        <rFont val="Arial Cyr"/>
        <family val="2"/>
      </rPr>
      <t xml:space="preserve">2015年俄中青少年运动会       ДЗЮДО  柔道                                           </t>
    </r>
  </si>
  <si>
    <r>
      <t xml:space="preserve">РОССИЙСКО-КИТАЙСКИЕ МОЛОДЕЖНЫЕ ИГРЫ 2015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Arial Cyr"/>
        <family val="0"/>
      </rPr>
      <t>10-15 июля</t>
    </r>
    <r>
      <rPr>
        <b/>
        <sz val="18"/>
        <color indexed="9"/>
        <rFont val="Arial Cyr"/>
        <family val="0"/>
      </rPr>
      <t>//</t>
    </r>
    <r>
      <rPr>
        <b/>
        <sz val="18"/>
        <rFont val="Arial Cyr"/>
        <family val="2"/>
      </rPr>
      <t xml:space="preserve">2015年俄中青少年运动会       ДЗЮДО  柔道                                           </t>
    </r>
  </si>
  <si>
    <r>
      <t xml:space="preserve">РОССИЙСКО-КИТАЙСКИЕ МОЛОДЕЖНЫЕ ИГРЫ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Cyr"/>
        <family val="0"/>
      </rPr>
      <t>10-15 ИЮЛЯ</t>
    </r>
    <r>
      <rPr>
        <b/>
        <sz val="18"/>
        <rFont val="Arial Cyr"/>
        <family val="0"/>
      </rPr>
      <t xml:space="preserve"> </t>
    </r>
    <r>
      <rPr>
        <b/>
        <sz val="18"/>
        <rFont val="Arial Cyr"/>
        <family val="2"/>
      </rPr>
      <t xml:space="preserve">2015年俄中青少年运动会   ДЗЮДО  柔道                                           </t>
    </r>
  </si>
  <si>
    <t>Итог总计</t>
  </si>
  <si>
    <t>Место名次</t>
  </si>
  <si>
    <t>Итоговый протокол 总成绩记单</t>
  </si>
  <si>
    <t>Встреча №2              第二场比赛</t>
  </si>
  <si>
    <t>Встреча №1           第一场比赛</t>
  </si>
  <si>
    <t>Встреча №3        第三场比赛</t>
  </si>
  <si>
    <t>Команда                             队</t>
  </si>
  <si>
    <t>Китай                      中国</t>
  </si>
  <si>
    <t>Россия                          俄罗斯</t>
  </si>
  <si>
    <t>15/36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</si>
</sst>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</numFmts>
  <fonts count="71">
    <font>
      <sz val="10"/>
      <name val="Arial Cyr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 Cyr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sz val="12"/>
      <name val="Times New Roman"/>
      <family val="1"/>
    </font>
    <font>
      <b/>
      <sz val="18"/>
      <name val="Arial Cyr"/>
      <family val="2"/>
    </font>
    <font>
      <sz val="10"/>
      <color indexed="8"/>
      <name val="Arial Narrow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Arial Cyr"/>
      <family val="2"/>
    </font>
    <font>
      <sz val="9"/>
      <name val="宋体"/>
      <family val="0"/>
    </font>
    <font>
      <sz val="14"/>
      <color indexed="8"/>
      <name val="Times New Roman"/>
      <family val="1"/>
    </font>
    <font>
      <b/>
      <sz val="18"/>
      <color indexed="9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4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rgb="FF22222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theme="6"/>
      </left>
      <right style="thin"/>
      <top style="thin"/>
      <bottom style="thin"/>
    </border>
    <border>
      <left style="thin">
        <color theme="6"/>
      </left>
      <right style="thin"/>
      <top style="thin"/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theme="6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theme="6"/>
      </left>
      <right style="thin">
        <color theme="6"/>
      </right>
      <top style="thin"/>
      <bottom style="thin"/>
    </border>
    <border>
      <left style="thin">
        <color theme="6"/>
      </left>
      <right style="medium">
        <color indexed="8"/>
      </right>
      <top style="medium">
        <color indexed="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indexed="8"/>
      </top>
      <bottom style="thin">
        <color theme="6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20" fillId="0" borderId="1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3" fillId="0" borderId="14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/>
    </xf>
    <xf numFmtId="0" fontId="13" fillId="0" borderId="13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2" fillId="0" borderId="10" xfId="0" applyFont="1" applyBorder="1" applyAlignment="1">
      <alignment vertical="top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>
      <alignment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horizontal="right" vertical="top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23" fillId="34" borderId="27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3" fillId="34" borderId="16" xfId="0" applyNumberFormat="1" applyFont="1" applyFill="1" applyBorder="1" applyAlignment="1" applyProtection="1">
      <alignment horizontal="center" vertical="center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35" borderId="33" xfId="0" applyNumberFormat="1" applyFont="1" applyFill="1" applyBorder="1" applyAlignment="1">
      <alignment horizontal="center" vertical="center" wrapText="1"/>
    </xf>
    <xf numFmtId="0" fontId="22" fillId="36" borderId="34" xfId="0" applyNumberFormat="1" applyFont="1" applyFill="1" applyBorder="1" applyAlignment="1" applyProtection="1">
      <alignment horizontal="center" vertical="center"/>
      <protection locked="0"/>
    </xf>
    <xf numFmtId="0" fontId="22" fillId="36" borderId="35" xfId="0" applyNumberFormat="1" applyFont="1" applyFill="1" applyBorder="1" applyAlignment="1" applyProtection="1">
      <alignment horizontal="center" vertical="center"/>
      <protection locked="0"/>
    </xf>
    <xf numFmtId="0" fontId="22" fillId="36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33" xfId="0" applyNumberFormat="1" applyFont="1" applyBorder="1" applyAlignment="1">
      <alignment horizontal="center" vertical="center" wrapText="1"/>
    </xf>
    <xf numFmtId="0" fontId="22" fillId="36" borderId="36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36" borderId="39" xfId="0" applyNumberFormat="1" applyFont="1" applyFill="1" applyBorder="1" applyAlignment="1" applyProtection="1">
      <alignment horizontal="center" vertical="center"/>
      <protection locked="0"/>
    </xf>
    <xf numFmtId="0" fontId="0" fillId="36" borderId="40" xfId="0" applyNumberFormat="1" applyFont="1" applyFill="1" applyBorder="1" applyAlignment="1" applyProtection="1">
      <alignment horizontal="center" vertical="center"/>
      <protection locked="0"/>
    </xf>
    <xf numFmtId="0" fontId="0" fillId="36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24" fillId="0" borderId="44" xfId="0" applyNumberFormat="1" applyFont="1" applyBorder="1" applyAlignment="1">
      <alignment vertical="center" wrapText="1"/>
    </xf>
    <xf numFmtId="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34" borderId="28" xfId="0" applyNumberFormat="1" applyFont="1" applyFill="1" applyBorder="1" applyAlignment="1" applyProtection="1">
      <alignment horizontal="center" vertical="center" wrapText="1"/>
      <protection/>
    </xf>
    <xf numFmtId="0" fontId="19" fillId="34" borderId="30" xfId="0" applyNumberFormat="1" applyFont="1" applyFill="1" applyBorder="1" applyAlignment="1" applyProtection="1">
      <alignment horizontal="center" vertical="center" wrapText="1"/>
      <protection/>
    </xf>
    <xf numFmtId="0" fontId="19" fillId="34" borderId="45" xfId="0" applyNumberFormat="1" applyFont="1" applyFill="1" applyBorder="1" applyAlignment="1" applyProtection="1">
      <alignment horizontal="center" vertical="center" wrapText="1"/>
      <protection/>
    </xf>
    <xf numFmtId="0" fontId="19" fillId="34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Border="1" applyAlignment="1">
      <alignment vertical="center"/>
    </xf>
    <xf numFmtId="0" fontId="13" fillId="0" borderId="48" xfId="0" applyNumberFormat="1" applyFont="1" applyBorder="1" applyAlignment="1">
      <alignment horizontal="center" vertical="center"/>
    </xf>
    <xf numFmtId="0" fontId="14" fillId="0" borderId="48" xfId="0" applyNumberFormat="1" applyFont="1" applyBorder="1" applyAlignment="1">
      <alignment vertical="center"/>
    </xf>
    <xf numFmtId="0" fontId="14" fillId="0" borderId="48" xfId="0" applyNumberFormat="1" applyFont="1" applyFill="1" applyBorder="1" applyAlignment="1">
      <alignment horizontal="right" vertical="center"/>
    </xf>
    <xf numFmtId="0" fontId="14" fillId="0" borderId="48" xfId="0" applyNumberFormat="1" applyFont="1" applyFill="1" applyBorder="1" applyAlignment="1">
      <alignment vertical="center"/>
    </xf>
    <xf numFmtId="0" fontId="14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24" fillId="0" borderId="44" xfId="0" applyNumberFormat="1" applyFont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NumberFormat="1" applyFont="1" applyFill="1" applyBorder="1" applyAlignment="1" applyProtection="1">
      <alignment horizontal="center" vertical="center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0" fillId="0" borderId="29" xfId="0" applyFont="1" applyFill="1" applyBorder="1" applyAlignment="1" applyProtection="1">
      <alignment vertical="center" wrapText="1"/>
      <protection locked="0"/>
    </xf>
    <xf numFmtId="0" fontId="30" fillId="0" borderId="50" xfId="0" applyFont="1" applyFill="1" applyBorder="1" applyAlignment="1" applyProtection="1">
      <alignment vertical="center" wrapText="1"/>
      <protection locked="0"/>
    </xf>
    <xf numFmtId="0" fontId="30" fillId="0" borderId="55" xfId="0" applyNumberFormat="1" applyFont="1" applyFill="1" applyBorder="1" applyAlignment="1" applyProtection="1">
      <alignment vertical="center" wrapText="1"/>
      <protection locked="0"/>
    </xf>
    <xf numFmtId="0" fontId="30" fillId="0" borderId="56" xfId="0" applyFont="1" applyFill="1" applyBorder="1" applyAlignment="1" applyProtection="1">
      <alignment vertical="center" wrapText="1"/>
      <protection locked="0"/>
    </xf>
    <xf numFmtId="0" fontId="30" fillId="0" borderId="17" xfId="0" applyFont="1" applyFill="1" applyBorder="1" applyAlignment="1" applyProtection="1">
      <alignment vertical="center" wrapText="1"/>
      <protection locked="0"/>
    </xf>
    <xf numFmtId="0" fontId="30" fillId="0" borderId="57" xfId="0" applyFont="1" applyFill="1" applyBorder="1" applyAlignment="1" applyProtection="1">
      <alignment vertical="center" wrapText="1"/>
      <protection locked="0"/>
    </xf>
    <xf numFmtId="0" fontId="30" fillId="0" borderId="58" xfId="0" applyNumberFormat="1" applyFont="1" applyFill="1" applyBorder="1" applyAlignment="1" applyProtection="1">
      <alignment vertical="center" wrapText="1"/>
      <protection locked="0"/>
    </xf>
    <xf numFmtId="0" fontId="30" fillId="0" borderId="59" xfId="0" applyFont="1" applyFill="1" applyBorder="1" applyAlignment="1" applyProtection="1">
      <alignment vertical="center" wrapText="1"/>
      <protection locked="0"/>
    </xf>
    <xf numFmtId="0" fontId="30" fillId="0" borderId="60" xfId="0" applyFont="1" applyBorder="1" applyAlignment="1">
      <alignment vertical="center" wrapText="1"/>
    </xf>
    <xf numFmtId="0" fontId="30" fillId="0" borderId="61" xfId="0" applyFont="1" applyBorder="1" applyAlignment="1">
      <alignment vertical="center" wrapText="1"/>
    </xf>
    <xf numFmtId="0" fontId="30" fillId="0" borderId="58" xfId="0" applyNumberFormat="1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69" fillId="0" borderId="62" xfId="0" applyFont="1" applyBorder="1" applyAlignment="1">
      <alignment wrapText="1"/>
    </xf>
    <xf numFmtId="0" fontId="30" fillId="4" borderId="29" xfId="0" applyFont="1" applyFill="1" applyBorder="1" applyAlignment="1" applyProtection="1">
      <alignment vertical="center" wrapText="1"/>
      <protection locked="0"/>
    </xf>
    <xf numFmtId="0" fontId="24" fillId="4" borderId="63" xfId="0" applyNumberFormat="1" applyFont="1" applyFill="1" applyBorder="1" applyAlignment="1" applyProtection="1">
      <alignment horizontal="center" vertical="center" wrapText="1"/>
      <protection/>
    </xf>
    <xf numFmtId="0" fontId="19" fillId="4" borderId="64" xfId="0" applyNumberFormat="1" applyFont="1" applyFill="1" applyBorder="1" applyAlignment="1" applyProtection="1">
      <alignment horizontal="center" vertical="center" wrapText="1"/>
      <protection/>
    </xf>
    <xf numFmtId="0" fontId="30" fillId="4" borderId="63" xfId="0" applyFont="1" applyFill="1" applyBorder="1" applyAlignment="1" applyProtection="1">
      <alignment vertical="center" wrapText="1"/>
      <protection locked="0"/>
    </xf>
    <xf numFmtId="0" fontId="30" fillId="4" borderId="65" xfId="0" applyFont="1" applyFill="1" applyBorder="1" applyAlignment="1" applyProtection="1">
      <alignment vertical="center" wrapText="1"/>
      <protection locked="0"/>
    </xf>
    <xf numFmtId="0" fontId="23" fillId="4" borderId="66" xfId="0" applyNumberFormat="1" applyFont="1" applyFill="1" applyBorder="1" applyAlignment="1" applyProtection="1">
      <alignment horizontal="center" vertical="center"/>
      <protection/>
    </xf>
    <xf numFmtId="0" fontId="24" fillId="4" borderId="64" xfId="0" applyNumberFormat="1" applyFont="1" applyFill="1" applyBorder="1" applyAlignment="1" applyProtection="1">
      <alignment horizontal="center" vertical="center"/>
      <protection/>
    </xf>
    <xf numFmtId="0" fontId="22" fillId="37" borderId="67" xfId="0" applyNumberFormat="1" applyFont="1" applyFill="1" applyBorder="1" applyAlignment="1" applyProtection="1">
      <alignment horizontal="center" vertical="center"/>
      <protection locked="0"/>
    </xf>
    <xf numFmtId="0" fontId="22" fillId="38" borderId="32" xfId="0" applyNumberFormat="1" applyFont="1" applyFill="1" applyBorder="1" applyAlignment="1" applyProtection="1">
      <alignment horizontal="center" vertical="center"/>
      <protection locked="0"/>
    </xf>
    <xf numFmtId="0" fontId="22" fillId="38" borderId="18" xfId="0" applyNumberFormat="1" applyFont="1" applyFill="1" applyBorder="1" applyAlignment="1" applyProtection="1">
      <alignment horizontal="center" vertical="center"/>
      <protection locked="0"/>
    </xf>
    <xf numFmtId="0" fontId="24" fillId="4" borderId="29" xfId="0" applyNumberFormat="1" applyFont="1" applyFill="1" applyBorder="1" applyAlignment="1" applyProtection="1">
      <alignment horizontal="center" vertical="center" wrapText="1"/>
      <protection/>
    </xf>
    <xf numFmtId="0" fontId="19" fillId="39" borderId="2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Font="1" applyFill="1" applyBorder="1" applyAlignment="1" applyProtection="1">
      <alignment vertical="center" wrapText="1"/>
      <protection locked="0"/>
    </xf>
    <xf numFmtId="0" fontId="23" fillId="39" borderId="27" xfId="0" applyNumberFormat="1" applyFont="1" applyFill="1" applyBorder="1" applyAlignment="1" applyProtection="1">
      <alignment horizontal="center" vertical="center"/>
      <protection/>
    </xf>
    <xf numFmtId="0" fontId="22" fillId="37" borderId="34" xfId="0" applyNumberFormat="1" applyFont="1" applyFill="1" applyBorder="1" applyAlignment="1" applyProtection="1">
      <alignment horizontal="center" vertical="center"/>
      <protection locked="0"/>
    </xf>
    <xf numFmtId="0" fontId="19" fillId="1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0" fillId="40" borderId="60" xfId="0" applyFont="1" applyFill="1" applyBorder="1" applyAlignment="1">
      <alignment vertical="center" wrapText="1"/>
    </xf>
    <xf numFmtId="0" fontId="30" fillId="40" borderId="68" xfId="0" applyFont="1" applyFill="1" applyBorder="1" applyAlignment="1">
      <alignment vertical="center" wrapText="1"/>
    </xf>
    <xf numFmtId="0" fontId="30" fillId="41" borderId="65" xfId="0" applyFont="1" applyFill="1" applyBorder="1" applyAlignment="1" applyProtection="1">
      <alignment vertical="center" wrapText="1"/>
      <protection locked="0"/>
    </xf>
    <xf numFmtId="0" fontId="30" fillId="41" borderId="17" xfId="0" applyFont="1" applyFill="1" applyBorder="1" applyAlignment="1" applyProtection="1">
      <alignment vertical="center" wrapText="1"/>
      <protection locked="0"/>
    </xf>
    <xf numFmtId="0" fontId="26" fillId="0" borderId="10" xfId="0" applyFont="1" applyBorder="1" applyAlignment="1">
      <alignment wrapText="1"/>
    </xf>
    <xf numFmtId="0" fontId="70" fillId="0" borderId="0" xfId="0" applyFont="1" applyAlignment="1">
      <alignment horizontal="center"/>
    </xf>
    <xf numFmtId="0" fontId="23" fillId="34" borderId="69" xfId="0" applyNumberFormat="1" applyFont="1" applyFill="1" applyBorder="1" applyAlignment="1" applyProtection="1">
      <alignment horizontal="center" vertical="center"/>
      <protection/>
    </xf>
    <xf numFmtId="0" fontId="23" fillId="34" borderId="70" xfId="0" applyNumberFormat="1" applyFont="1" applyFill="1" applyBorder="1" applyAlignment="1" applyProtection="1">
      <alignment horizontal="center" vertical="center"/>
      <protection/>
    </xf>
    <xf numFmtId="0" fontId="24" fillId="0" borderId="71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30" fillId="0" borderId="51" xfId="0" applyNumberFormat="1" applyFont="1" applyFill="1" applyBorder="1" applyAlignment="1" applyProtection="1">
      <alignment vertical="center" wrapText="1"/>
      <protection locked="0"/>
    </xf>
    <xf numFmtId="0" fontId="23" fillId="0" borderId="71" xfId="0" applyNumberFormat="1" applyFont="1" applyFill="1" applyBorder="1" applyAlignment="1" applyProtection="1">
      <alignment horizontal="center" vertical="center"/>
      <protection/>
    </xf>
    <xf numFmtId="0" fontId="23" fillId="34" borderId="28" xfId="0" applyNumberFormat="1" applyFont="1" applyFill="1" applyBorder="1" applyAlignment="1" applyProtection="1">
      <alignment horizontal="center" vertical="center"/>
      <protection/>
    </xf>
    <xf numFmtId="0" fontId="23" fillId="34" borderId="30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 applyProtection="1">
      <alignment horizontal="center" vertical="center"/>
      <protection/>
    </xf>
    <xf numFmtId="0" fontId="23" fillId="34" borderId="45" xfId="0" applyNumberFormat="1" applyFont="1" applyFill="1" applyBorder="1" applyAlignment="1" applyProtection="1">
      <alignment horizontal="center" vertical="center"/>
      <protection/>
    </xf>
    <xf numFmtId="0" fontId="23" fillId="34" borderId="46" xfId="0" applyNumberFormat="1" applyFont="1" applyFill="1" applyBorder="1" applyAlignment="1" applyProtection="1">
      <alignment horizontal="center" vertical="center"/>
      <protection/>
    </xf>
    <xf numFmtId="0" fontId="23" fillId="4" borderId="64" xfId="0" applyNumberFormat="1" applyFont="1" applyFill="1" applyBorder="1" applyAlignment="1" applyProtection="1">
      <alignment horizontal="center" vertical="center"/>
      <protection/>
    </xf>
    <xf numFmtId="0" fontId="23" fillId="39" borderId="64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 applyProtection="1">
      <alignment horizontal="center" vertical="center" wrapText="1"/>
      <protection/>
    </xf>
    <xf numFmtId="0" fontId="24" fillId="0" borderId="46" xfId="0" applyNumberFormat="1" applyFont="1" applyFill="1" applyBorder="1" applyAlignment="1" applyProtection="1">
      <alignment horizontal="center" vertical="center" wrapText="1"/>
      <protection/>
    </xf>
    <xf numFmtId="0" fontId="24" fillId="4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71" xfId="0" applyNumberFormat="1" applyFont="1" applyBorder="1" applyAlignment="1" applyProtection="1">
      <alignment horizontal="center" vertical="center" wrapText="1"/>
      <protection/>
    </xf>
    <xf numFmtId="0" fontId="19" fillId="39" borderId="64" xfId="0" applyNumberFormat="1" applyFont="1" applyFill="1" applyBorder="1" applyAlignment="1" applyProtection="1">
      <alignment horizontal="center" vertical="center" wrapText="1"/>
      <protection/>
    </xf>
    <xf numFmtId="0" fontId="30" fillId="42" borderId="72" xfId="0" applyFont="1" applyFill="1" applyBorder="1" applyAlignment="1">
      <alignment vertical="center" wrapText="1"/>
    </xf>
    <xf numFmtId="0" fontId="30" fillId="42" borderId="73" xfId="0" applyFont="1" applyFill="1" applyBorder="1" applyAlignment="1">
      <alignment vertical="center" wrapText="1"/>
    </xf>
    <xf numFmtId="0" fontId="30" fillId="42" borderId="74" xfId="0" applyFont="1" applyFill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NumberFormat="1" applyFont="1" applyFill="1" applyBorder="1" applyAlignment="1" applyProtection="1">
      <alignment horizontal="center" vertical="center"/>
      <protection locked="0"/>
    </xf>
    <xf numFmtId="0" fontId="14" fillId="35" borderId="66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63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65" xfId="0" applyNumberFormat="1" applyFont="1" applyFill="1" applyBorder="1" applyAlignment="1" applyProtection="1">
      <alignment horizontal="center" vertical="center" wrapText="1"/>
      <protection locked="0"/>
    </xf>
    <xf numFmtId="0" fontId="14" fillId="43" borderId="66" xfId="0" applyNumberFormat="1" applyFont="1" applyFill="1" applyBorder="1" applyAlignment="1" applyProtection="1">
      <alignment horizontal="center" vertical="center" wrapText="1"/>
      <protection locked="0"/>
    </xf>
    <xf numFmtId="0" fontId="14" fillId="43" borderId="63" xfId="0" applyNumberFormat="1" applyFont="1" applyFill="1" applyBorder="1" applyAlignment="1" applyProtection="1">
      <alignment horizontal="center" vertical="center" wrapText="1"/>
      <protection locked="0"/>
    </xf>
    <xf numFmtId="0" fontId="14" fillId="43" borderId="6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2543175</xdr:colOff>
      <xdr:row>0</xdr:row>
      <xdr:rowOff>0</xdr:rowOff>
    </xdr:from>
    <xdr:to>
      <xdr:col>10</xdr:col>
      <xdr:colOff>523875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485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33</xdr:row>
      <xdr:rowOff>133350</xdr:rowOff>
    </xdr:from>
    <xdr:to>
      <xdr:col>12</xdr:col>
      <xdr:colOff>533400</xdr:colOff>
      <xdr:row>38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8125" y="13249275"/>
          <a:ext cx="107061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судья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总裁判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Шпак Ю.В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секретарь  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总秘书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Ряхин А.Г.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2543175</xdr:colOff>
      <xdr:row>0</xdr:row>
      <xdr:rowOff>0</xdr:rowOff>
    </xdr:from>
    <xdr:to>
      <xdr:col>10</xdr:col>
      <xdr:colOff>257175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152400</xdr:rowOff>
    </xdr:from>
    <xdr:to>
      <xdr:col>12</xdr:col>
      <xdr:colOff>304800</xdr:colOff>
      <xdr:row>36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3144500"/>
          <a:ext cx="107156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судья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总裁判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Шпак Ю.В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секретарь  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总秘书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Ряхин А.Г.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2543175</xdr:colOff>
      <xdr:row>0</xdr:row>
      <xdr:rowOff>0</xdr:rowOff>
    </xdr:from>
    <xdr:to>
      <xdr:col>10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142875</xdr:rowOff>
    </xdr:from>
    <xdr:to>
      <xdr:col>12</xdr:col>
      <xdr:colOff>323850</xdr:colOff>
      <xdr:row>38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14230350"/>
          <a:ext cx="107346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судья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总裁判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Шпак Ю.В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секретарь  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总秘书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Ряхин А.Г.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47625</xdr:rowOff>
    </xdr:from>
    <xdr:to>
      <xdr:col>4</xdr:col>
      <xdr:colOff>1628775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476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2105025</xdr:colOff>
      <xdr:row>0</xdr:row>
      <xdr:rowOff>133350</xdr:rowOff>
    </xdr:from>
    <xdr:to>
      <xdr:col>7</xdr:col>
      <xdr:colOff>28575</xdr:colOff>
      <xdr:row>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3335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2105025</xdr:colOff>
      <xdr:row>0</xdr:row>
      <xdr:rowOff>76200</xdr:rowOff>
    </xdr:from>
    <xdr:to>
      <xdr:col>7</xdr:col>
      <xdr:colOff>152400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1371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57150</xdr:rowOff>
    </xdr:from>
    <xdr:to>
      <xdr:col>7</xdr:col>
      <xdr:colOff>180975</xdr:colOff>
      <xdr:row>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47625</xdr:rowOff>
    </xdr:from>
    <xdr:to>
      <xdr:col>8</xdr:col>
      <xdr:colOff>476250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47625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409575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257925"/>
          <a:ext cx="107251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судья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总裁判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Шпак Ю.В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секретарь      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总秘书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Ряхин А.Г.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er\My%20Documents\Downloads\re\&#1054;&#1060;&#1055;&#1102;&#1085;&#1086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ревн"/>
      <sheetName val="Spisok"/>
      <sheetName val="Referi"/>
      <sheetName val="Draw"/>
      <sheetName val="Ход"/>
      <sheetName val="Пары"/>
      <sheetName val="Итоговый"/>
      <sheetName val="№Вст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0">
        <row r="3">
          <cell r="A3" t="str">
            <v>Командные соревнования по общей физической подготовке среди юношей</v>
          </cell>
        </row>
      </sheetData>
    </sheetDataSet>
  </externalBook>
</externalLink>
</file>

<file path=xl/tables/table1.xml><?xml version="1.0" encoding="utf-8"?>
<table xmlns="http://schemas.openxmlformats.org/spreadsheetml/2006/main" id="36" name="Таблица793" displayName="Таблица793" ref="A8:AE47" comment="" totalsRowCount="1">
  <autoFilter ref="A8:AE47"/>
  <tableColumns count="31">
    <tableColumn id="1" name="№"/>
    <tableColumn id="2" name="Фамилия, И.О." totalsRowFunction="count"/>
    <tableColumn id="3" name="Категория"/>
    <tableColumn id="4" name="Округ"/>
    <tableColumn id="5" name="Регион"/>
    <tableColumn id="6" name="1"/>
    <tableColumn id="7" name="2"/>
    <tableColumn id="8" name="3"/>
    <tableColumn id="9" name="4"/>
    <tableColumn id="10" name="5"/>
    <tableColumn id="11" name="6"/>
    <tableColumn id="12" name="7"/>
    <tableColumn id="13" name="8"/>
    <tableColumn id="14" name="9"/>
    <tableColumn id="15" name="10"/>
    <tableColumn id="16" name="11"/>
    <tableColumn id="17" name="12"/>
    <tableColumn id="18" name="13"/>
    <tableColumn id="19" name="14"/>
    <tableColumn id="20" name="15"/>
    <tableColumn id="21" name="16"/>
    <tableColumn id="22" name="17"/>
    <tableColumn id="23" name="18"/>
    <tableColumn id="24" name="19"/>
    <tableColumn id="25" name="20"/>
    <tableColumn id="26" name="21"/>
    <tableColumn id="27" name="22"/>
    <tableColumn id="31" name="23"/>
    <tableColumn id="28" name="24"/>
    <tableColumn id="29" name="К-во встреч"/>
    <tableColumn id="30" name="Судьи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A1:B14" comment="" totalsRowCount="1">
  <autoFilter ref="A1:B14"/>
  <tableColumns count="2">
    <tableColumn id="2" name="Команда" totalsRowFunction="count"/>
    <tableColumn id="3" name="ЖР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733" name="Таблица406408734" displayName="Таблица406408734" ref="B8:K21" comment="" insertRow="1" totalsRowShown="0">
  <autoFilter ref="B8:K21"/>
  <tableColumns count="10">
    <tableColumn id="1" name="Вес. кaт. 重量级别"/>
    <tableColumn id="2" name=" 性别 Пoл"/>
    <tableColumn id="3" name="Фамилия, имя участникa 参赛者名字"/>
    <tableColumn id="4" name="СЧEТ"/>
    <tableColumn id="5" name="Столбец1"/>
    <tableColumn id="6" name="Столбец2"/>
    <tableColumn id="7" name="СЧЕТ"/>
    <tableColumn id="8" name="Фамилия, имя участникa                                   参赛者名字2"/>
    <tableColumn id="9" name="性别            Пoл "/>
    <tableColumn id="10" name="Вес. кaт.                         重量级别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764" name="Таблица406408734765" displayName="Таблица406408734765" ref="B8:K21" comment="" insertRow="1" totalsRowShown="0">
  <autoFilter ref="B8:K21"/>
  <tableColumns count="10">
    <tableColumn id="1" name="Вес. кaт. 重量级别"/>
    <tableColumn id="2" name=" 性别 Пoл"/>
    <tableColumn id="3" name="Фамилия, имя участникa 参赛者名字"/>
    <tableColumn id="4" name="СЧEТ"/>
    <tableColumn id="5" name="Столбец1"/>
    <tableColumn id="6" name="Столбец2"/>
    <tableColumn id="7" name="СЧЕТ"/>
    <tableColumn id="8" name="Фамилия, имя участникa                                   参赛者名字2"/>
    <tableColumn id="9" name="性别            Пoл "/>
    <tableColumn id="10" name="Вес. кaт.                         重量级别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765" name="Таблица406408734766" displayName="Таблица406408734766" ref="B8:K21" comment="" insertRow="1" totalsRowShown="0">
  <autoFilter ref="B8:K21"/>
  <tableColumns count="10">
    <tableColumn id="1" name="Вес. кaт. 重量级别"/>
    <tableColumn id="2" name=" 性别 Пoл"/>
    <tableColumn id="3" name="Фамилия, имя участникa 参赛者名字"/>
    <tableColumn id="4" name="СЧEТ"/>
    <tableColumn id="5" name="Столбец1"/>
    <tableColumn id="6" name="Столбец2"/>
    <tableColumn id="7" name="СЧЕТ"/>
    <tableColumn id="8" name="Фамилия, имя участникa                                   参赛者名字2"/>
    <tableColumn id="9" name="性别            Пoл "/>
    <tableColumn id="10" name="Вес. кaт.                         重量级别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zoomScalePageLayoutView="0" workbookViewId="0" topLeftCell="A1">
      <selection activeCell="B15" sqref="B15"/>
    </sheetView>
  </sheetViews>
  <sheetFormatPr defaultColWidth="9.00390625" defaultRowHeight="15" customHeight="1"/>
  <cols>
    <col min="1" max="1" width="14.125" style="12" customWidth="1"/>
    <col min="2" max="2" width="26.125" style="12" bestFit="1" customWidth="1"/>
    <col min="3" max="3" width="28.00390625" style="12" customWidth="1"/>
    <col min="4" max="4" width="8.125" style="13" customWidth="1"/>
    <col min="5" max="5" width="7.25390625" style="14" customWidth="1"/>
    <col min="7" max="7" width="14.00390625" style="16" bestFit="1" customWidth="1"/>
    <col min="8" max="8" width="4.625" style="15" customWidth="1"/>
    <col min="9" max="9" width="13.125" style="12" customWidth="1"/>
    <col min="10" max="10" width="4.375" style="11" customWidth="1"/>
    <col min="11" max="11" width="4.625" style="8" customWidth="1"/>
    <col min="12" max="12" width="5.00390625" style="16" customWidth="1"/>
    <col min="13" max="13" width="5.00390625" style="12" customWidth="1"/>
    <col min="14" max="16384" width="9.125" style="12" customWidth="1"/>
  </cols>
  <sheetData>
    <row r="1" spans="1:10" s="10" customFormat="1" ht="15" customHeight="1">
      <c r="A1" s="18" t="s">
        <v>65</v>
      </c>
      <c r="D1" s="22" t="s">
        <v>2</v>
      </c>
      <c r="E1" s="23"/>
      <c r="H1" s="9"/>
      <c r="J1" s="17"/>
    </row>
    <row r="2" spans="1:10" s="10" customFormat="1" ht="15" customHeight="1">
      <c r="A2" s="18"/>
      <c r="D2" s="21">
        <v>-48</v>
      </c>
      <c r="E2" s="21" t="s">
        <v>67</v>
      </c>
      <c r="H2" s="9"/>
      <c r="J2" s="17"/>
    </row>
    <row r="3" spans="1:10" s="10" customFormat="1" ht="15" customHeight="1">
      <c r="A3" s="19" t="s">
        <v>66</v>
      </c>
      <c r="D3" s="21">
        <v>-60</v>
      </c>
      <c r="E3" s="21" t="s">
        <v>144</v>
      </c>
      <c r="H3" s="9"/>
      <c r="J3" s="17"/>
    </row>
    <row r="4" spans="1:5" ht="15" customHeight="1">
      <c r="A4" s="19" t="s">
        <v>68</v>
      </c>
      <c r="D4" s="21">
        <v>-52</v>
      </c>
      <c r="E4" s="21" t="s">
        <v>67</v>
      </c>
    </row>
    <row r="5" spans="1:5" ht="15" customHeight="1">
      <c r="A5" s="20" t="s">
        <v>5</v>
      </c>
      <c r="B5" s="20" t="s">
        <v>70</v>
      </c>
      <c r="D5" s="21">
        <v>-66</v>
      </c>
      <c r="E5" s="21" t="s">
        <v>144</v>
      </c>
    </row>
    <row r="6" spans="1:5" ht="15" customHeight="1">
      <c r="A6" s="20" t="s">
        <v>6</v>
      </c>
      <c r="B6" s="20" t="s">
        <v>69</v>
      </c>
      <c r="D6" s="21">
        <v>-57</v>
      </c>
      <c r="E6" s="21" t="s">
        <v>67</v>
      </c>
    </row>
    <row r="7" spans="1:5" ht="15" customHeight="1">
      <c r="A7" s="12" t="s">
        <v>7</v>
      </c>
      <c r="D7" s="21">
        <v>-73</v>
      </c>
      <c r="E7" s="21" t="s">
        <v>144</v>
      </c>
    </row>
    <row r="8" spans="1:5" ht="15" customHeight="1">
      <c r="A8" s="12" t="s">
        <v>8</v>
      </c>
      <c r="D8" s="21">
        <v>-63</v>
      </c>
      <c r="E8" s="21" t="s">
        <v>67</v>
      </c>
    </row>
    <row r="9" spans="4:5" ht="15" customHeight="1">
      <c r="D9" s="21">
        <v>-81</v>
      </c>
      <c r="E9" s="21" t="s">
        <v>144</v>
      </c>
    </row>
    <row r="10" spans="4:5" ht="15" customHeight="1">
      <c r="D10" s="21">
        <v>-70</v>
      </c>
      <c r="E10" s="21" t="s">
        <v>67</v>
      </c>
    </row>
    <row r="11" spans="4:5" ht="15" customHeight="1">
      <c r="D11" s="21">
        <v>-90</v>
      </c>
      <c r="E11" s="21" t="s">
        <v>144</v>
      </c>
    </row>
    <row r="12" spans="4:5" ht="15" customHeight="1">
      <c r="D12" s="21">
        <v>-78</v>
      </c>
      <c r="E12" s="21" t="s">
        <v>67</v>
      </c>
    </row>
    <row r="13" spans="4:5" ht="15" customHeight="1">
      <c r="D13" s="21">
        <v>-100</v>
      </c>
      <c r="E13" s="21" t="s">
        <v>144</v>
      </c>
    </row>
    <row r="14" spans="4:5" ht="15" customHeight="1">
      <c r="D14" s="21" t="s">
        <v>142</v>
      </c>
      <c r="E14" s="21" t="s">
        <v>67</v>
      </c>
    </row>
    <row r="15" spans="4:5" ht="15" customHeight="1">
      <c r="D15" s="21" t="s">
        <v>143</v>
      </c>
      <c r="E15" s="21" t="s">
        <v>144</v>
      </c>
    </row>
    <row r="19" ht="15" customHeight="1">
      <c r="A19" s="12" t="s">
        <v>12</v>
      </c>
    </row>
    <row r="20" ht="15" customHeight="1">
      <c r="A20" s="12" t="s">
        <v>9</v>
      </c>
    </row>
    <row r="21" ht="15" customHeight="1">
      <c r="A21" s="12" t="s">
        <v>11</v>
      </c>
    </row>
    <row r="22" ht="15" customHeight="1">
      <c r="A22" s="12" t="s">
        <v>10</v>
      </c>
    </row>
  </sheetData>
  <sheetProtection/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zoomScale="40" zoomScaleNormal="40" zoomScalePageLayoutView="0" workbookViewId="0" topLeftCell="A1">
      <selection activeCell="B44" sqref="B44"/>
    </sheetView>
  </sheetViews>
  <sheetFormatPr defaultColWidth="9.00390625" defaultRowHeight="12.75"/>
  <cols>
    <col min="1" max="1" width="3.375" style="140" customWidth="1"/>
    <col min="2" max="2" width="44.00390625" style="0" customWidth="1"/>
    <col min="3" max="3" width="20.875" style="0" customWidth="1"/>
    <col min="4" max="4" width="28.625" style="0" customWidth="1"/>
    <col min="5" max="5" width="15.00390625" style="0" customWidth="1"/>
    <col min="6" max="6" width="0.12890625" style="0" hidden="1" customWidth="1"/>
    <col min="7" max="7" width="0.2421875" style="0" hidden="1" customWidth="1"/>
  </cols>
  <sheetData>
    <row r="1" ht="12.75"/>
    <row r="2" spans="1:8" ht="84.75" customHeight="1">
      <c r="A2" s="221" t="s">
        <v>217</v>
      </c>
      <c r="B2" s="221"/>
      <c r="C2" s="221"/>
      <c r="D2" s="221"/>
      <c r="E2" s="221"/>
      <c r="F2" s="221"/>
      <c r="G2" s="221"/>
      <c r="H2" s="183"/>
    </row>
    <row r="3" spans="1:8" ht="30" customHeight="1">
      <c r="A3" s="151"/>
      <c r="B3" s="234" t="s">
        <v>210</v>
      </c>
      <c r="C3" s="234"/>
      <c r="D3" s="234"/>
      <c r="E3" s="151"/>
      <c r="F3" s="151"/>
      <c r="G3" s="151"/>
      <c r="H3" s="183"/>
    </row>
    <row r="4" spans="2:7" ht="26.25" customHeight="1" thickBot="1">
      <c r="B4" s="234" t="s">
        <v>241</v>
      </c>
      <c r="C4" s="234"/>
      <c r="D4" s="234"/>
      <c r="E4" s="145"/>
      <c r="F4" s="144"/>
      <c r="G4" s="144"/>
    </row>
    <row r="5" spans="1:5" ht="39.75" customHeight="1" thickBot="1">
      <c r="A5" s="146" t="s">
        <v>0</v>
      </c>
      <c r="B5" s="146" t="s">
        <v>151</v>
      </c>
      <c r="C5" s="146" t="s">
        <v>152</v>
      </c>
      <c r="D5" s="146" t="s">
        <v>167</v>
      </c>
      <c r="E5" s="146" t="s">
        <v>2</v>
      </c>
    </row>
    <row r="6" spans="1:6" ht="39.75" customHeight="1" thickBot="1">
      <c r="A6" s="146">
        <v>1</v>
      </c>
      <c r="B6" s="188" t="s">
        <v>227</v>
      </c>
      <c r="C6" s="149">
        <v>1999</v>
      </c>
      <c r="D6" s="147" t="s">
        <v>153</v>
      </c>
      <c r="E6" s="147">
        <v>40</v>
      </c>
      <c r="F6" s="142" t="s">
        <v>154</v>
      </c>
    </row>
    <row r="7" spans="1:6" ht="39.75" customHeight="1" thickBot="1">
      <c r="A7" s="146">
        <v>2</v>
      </c>
      <c r="B7" s="188" t="s">
        <v>228</v>
      </c>
      <c r="C7" s="149">
        <v>1999</v>
      </c>
      <c r="D7" s="147" t="s">
        <v>153</v>
      </c>
      <c r="E7" s="147">
        <v>44</v>
      </c>
      <c r="F7" s="143" t="s">
        <v>155</v>
      </c>
    </row>
    <row r="8" spans="1:6" ht="39.75" customHeight="1" thickBot="1">
      <c r="A8" s="146">
        <v>3</v>
      </c>
      <c r="B8" s="188" t="s">
        <v>229</v>
      </c>
      <c r="C8" s="149">
        <v>1999</v>
      </c>
      <c r="D8" s="147" t="s">
        <v>153</v>
      </c>
      <c r="E8" s="147">
        <v>48</v>
      </c>
      <c r="F8" s="143" t="s">
        <v>156</v>
      </c>
    </row>
    <row r="9" spans="1:6" ht="39.75" customHeight="1" thickBot="1">
      <c r="A9" s="146">
        <v>4</v>
      </c>
      <c r="B9" s="188" t="s">
        <v>230</v>
      </c>
      <c r="C9" s="149">
        <v>1998</v>
      </c>
      <c r="D9" s="147" t="s">
        <v>153</v>
      </c>
      <c r="E9" s="147">
        <v>52</v>
      </c>
      <c r="F9" s="143" t="s">
        <v>157</v>
      </c>
    </row>
    <row r="10" spans="1:6" ht="39.75" customHeight="1" thickBot="1">
      <c r="A10" s="146">
        <v>5</v>
      </c>
      <c r="B10" s="188" t="s">
        <v>231</v>
      </c>
      <c r="C10" s="149">
        <v>1998</v>
      </c>
      <c r="D10" s="147" t="s">
        <v>153</v>
      </c>
      <c r="E10" s="147">
        <v>57</v>
      </c>
      <c r="F10" s="143" t="s">
        <v>158</v>
      </c>
    </row>
    <row r="11" spans="1:6" ht="39.75" customHeight="1" thickBot="1">
      <c r="A11" s="146">
        <v>6</v>
      </c>
      <c r="B11" s="188" t="s">
        <v>232</v>
      </c>
      <c r="C11" s="149">
        <v>1999</v>
      </c>
      <c r="D11" s="147" t="s">
        <v>153</v>
      </c>
      <c r="E11" s="147">
        <v>63</v>
      </c>
      <c r="F11" s="143" t="s">
        <v>159</v>
      </c>
    </row>
    <row r="12" spans="1:6" ht="39.75" customHeight="1" thickBot="1">
      <c r="A12" s="146">
        <v>7</v>
      </c>
      <c r="B12" s="188" t="s">
        <v>233</v>
      </c>
      <c r="C12" s="149">
        <v>1998</v>
      </c>
      <c r="D12" s="147" t="s">
        <v>153</v>
      </c>
      <c r="E12" s="147">
        <v>70</v>
      </c>
      <c r="F12" s="143" t="s">
        <v>160</v>
      </c>
    </row>
    <row r="13" spans="1:6" ht="39.75" customHeight="1" thickBot="1">
      <c r="A13" s="146">
        <v>8</v>
      </c>
      <c r="B13" s="188" t="s">
        <v>234</v>
      </c>
      <c r="C13" s="149">
        <v>1999</v>
      </c>
      <c r="D13" s="147" t="s">
        <v>153</v>
      </c>
      <c r="E13" s="147" t="s">
        <v>148</v>
      </c>
      <c r="F13" s="143" t="s">
        <v>161</v>
      </c>
    </row>
    <row r="15" ht="15" customHeight="1">
      <c r="B15" s="150" t="s">
        <v>166</v>
      </c>
    </row>
  </sheetData>
  <sheetProtection/>
  <mergeCells count="3">
    <mergeCell ref="B4:D4"/>
    <mergeCell ref="A2:G2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tabSelected="1" zoomScale="85" zoomScaleNormal="85" zoomScalePageLayoutView="0" workbookViewId="0" topLeftCell="A10">
      <selection activeCell="D18" sqref="D18"/>
    </sheetView>
  </sheetViews>
  <sheetFormatPr defaultColWidth="9.00390625" defaultRowHeight="12.75"/>
  <cols>
    <col min="1" max="1" width="25.875" style="140" customWidth="1"/>
    <col min="2" max="2" width="17.75390625" style="0" customWidth="1"/>
    <col min="3" max="3" width="30.875" style="0" customWidth="1"/>
    <col min="4" max="4" width="18.75390625" style="0" customWidth="1"/>
    <col min="5" max="5" width="7.00390625" style="0" bestFit="1" customWidth="1"/>
    <col min="6" max="6" width="0.12890625" style="0" hidden="1" customWidth="1"/>
    <col min="7" max="7" width="0.2421875" style="0" hidden="1" customWidth="1"/>
  </cols>
  <sheetData>
    <row r="1" ht="12.75"/>
    <row r="2" spans="1:8" ht="84.75" customHeight="1">
      <c r="A2" s="221" t="s">
        <v>264</v>
      </c>
      <c r="B2" s="221"/>
      <c r="C2" s="221"/>
      <c r="D2" s="221"/>
      <c r="E2" s="221"/>
      <c r="F2" s="221"/>
      <c r="G2" s="221"/>
      <c r="H2" s="183"/>
    </row>
    <row r="3" spans="1:8" ht="27" customHeight="1">
      <c r="A3" s="151"/>
      <c r="B3" s="234" t="s">
        <v>267</v>
      </c>
      <c r="C3" s="234"/>
      <c r="D3" s="234"/>
      <c r="E3" s="151"/>
      <c r="F3" s="151"/>
      <c r="G3" s="151"/>
      <c r="H3" s="183"/>
    </row>
    <row r="4" spans="2:7" ht="26.25" customHeight="1" thickBot="1">
      <c r="B4" s="234"/>
      <c r="C4" s="234"/>
      <c r="D4" s="234"/>
      <c r="E4" s="145"/>
      <c r="F4" s="144"/>
      <c r="G4" s="144"/>
    </row>
    <row r="5" spans="1:8" ht="58.5" customHeight="1" thickBot="1">
      <c r="A5" s="215" t="s">
        <v>271</v>
      </c>
      <c r="B5" s="215" t="s">
        <v>269</v>
      </c>
      <c r="C5" s="215" t="s">
        <v>268</v>
      </c>
      <c r="D5" s="215" t="s">
        <v>270</v>
      </c>
      <c r="E5" s="215" t="s">
        <v>265</v>
      </c>
      <c r="F5" s="216"/>
      <c r="G5" s="216"/>
      <c r="H5" s="217" t="s">
        <v>266</v>
      </c>
    </row>
    <row r="6" spans="1:8" ht="42" customHeight="1" thickBot="1">
      <c r="A6" s="215" t="s">
        <v>272</v>
      </c>
      <c r="B6" s="214" t="s">
        <v>259</v>
      </c>
      <c r="C6" s="218" t="s">
        <v>259</v>
      </c>
      <c r="D6" s="218" t="s">
        <v>259</v>
      </c>
      <c r="E6" s="214" t="s">
        <v>274</v>
      </c>
      <c r="F6" s="142" t="s">
        <v>154</v>
      </c>
      <c r="G6" s="219"/>
      <c r="H6" s="217" t="s">
        <v>258</v>
      </c>
    </row>
    <row r="7" spans="1:8" ht="48.75" customHeight="1" thickBot="1">
      <c r="A7" s="215" t="s">
        <v>273</v>
      </c>
      <c r="B7" s="214" t="s">
        <v>260</v>
      </c>
      <c r="C7" s="218" t="s">
        <v>260</v>
      </c>
      <c r="D7" s="218" t="s">
        <v>260</v>
      </c>
      <c r="E7" s="214" t="s">
        <v>274</v>
      </c>
      <c r="F7" s="143" t="s">
        <v>155</v>
      </c>
      <c r="G7" s="219"/>
      <c r="H7" s="217" t="s">
        <v>257</v>
      </c>
    </row>
    <row r="8" spans="1:8" ht="12.75">
      <c r="A8" s="219"/>
      <c r="B8" s="216"/>
      <c r="C8" s="216"/>
      <c r="D8" s="216"/>
      <c r="E8" s="216"/>
      <c r="F8" s="216"/>
      <c r="G8" s="216"/>
      <c r="H8" s="216"/>
    </row>
    <row r="10" ht="20.25">
      <c r="B10" s="150"/>
    </row>
  </sheetData>
  <sheetProtection/>
  <mergeCells count="3">
    <mergeCell ref="A2:G2"/>
    <mergeCell ref="B3:D3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6"/>
  <sheetViews>
    <sheetView zoomScalePageLayoutView="0" workbookViewId="0" topLeftCell="A31">
      <selection activeCell="B50" sqref="B50"/>
    </sheetView>
  </sheetViews>
  <sheetFormatPr defaultColWidth="9.00390625" defaultRowHeight="19.5" customHeight="1"/>
  <cols>
    <col min="1" max="1" width="5.25390625" style="43" customWidth="1"/>
    <col min="2" max="2" width="35.75390625" style="41" customWidth="1"/>
    <col min="3" max="3" width="5.875" style="43" customWidth="1"/>
    <col min="4" max="4" width="7.75390625" style="42" customWidth="1"/>
    <col min="5" max="5" width="7.875" style="41" customWidth="1"/>
    <col min="6" max="6" width="4.375" style="41" customWidth="1"/>
    <col min="7" max="7" width="4.375" style="41" hidden="1" customWidth="1"/>
    <col min="8" max="8" width="4.375" style="41" customWidth="1"/>
    <col min="9" max="9" width="4.375" style="41" hidden="1" customWidth="1"/>
    <col min="10" max="10" width="4.375" style="41" customWidth="1"/>
    <col min="11" max="11" width="4.375" style="41" hidden="1" customWidth="1"/>
    <col min="12" max="12" width="4.375" style="41" customWidth="1"/>
    <col min="13" max="13" width="4.375" style="41" hidden="1" customWidth="1"/>
    <col min="14" max="14" width="4.375" style="41" customWidth="1"/>
    <col min="15" max="28" width="4.75390625" style="41" customWidth="1"/>
    <col min="29" max="29" width="5.375" style="41" customWidth="1"/>
    <col min="30" max="30" width="5.625" style="41" customWidth="1"/>
    <col min="31" max="31" width="5.25390625" style="41" customWidth="1"/>
    <col min="32" max="16384" width="9.125" style="41" customWidth="1"/>
  </cols>
  <sheetData>
    <row r="1" spans="1:4" ht="18">
      <c r="A1" s="74" t="str">
        <f>Соревн!A1</f>
        <v>КОМАНДНЫЙ ЧЕМПИОНАТ РОССИИ ПО ДЗЮДО</v>
      </c>
      <c r="B1" s="74"/>
      <c r="C1" s="74"/>
      <c r="D1" s="74"/>
    </row>
    <row r="2" spans="1:4" ht="18">
      <c r="A2" s="74"/>
      <c r="B2" s="74"/>
      <c r="C2" s="74"/>
      <c r="D2" s="74"/>
    </row>
    <row r="3" spans="1:4" ht="18">
      <c r="A3" s="74" t="str">
        <f>'[1]Соревн'!A3</f>
        <v>Командные соревнования по общей физической подготовке среди юношей</v>
      </c>
      <c r="B3" s="74"/>
      <c r="C3" s="74"/>
      <c r="D3" s="74"/>
    </row>
    <row r="4" spans="1:4" s="70" customFormat="1" ht="18">
      <c r="A4" s="70" t="str">
        <f>Соревн!A3</f>
        <v>12-13 октября 2013 г</v>
      </c>
      <c r="B4" s="73"/>
      <c r="C4" s="75" t="str">
        <f>Соревн!A4</f>
        <v>город Санкт-Петербург</v>
      </c>
      <c r="D4" s="73"/>
    </row>
    <row r="5" s="70" customFormat="1" ht="15.75">
      <c r="C5" s="72"/>
    </row>
    <row r="6" spans="1:15" s="70" customFormat="1" ht="18">
      <c r="A6" s="73" t="s">
        <v>64</v>
      </c>
      <c r="C6" s="72"/>
      <c r="D6" s="71"/>
      <c r="F6"/>
      <c r="G6"/>
      <c r="H6"/>
      <c r="I6"/>
      <c r="J6"/>
      <c r="K6"/>
      <c r="L6"/>
      <c r="M6"/>
      <c r="N6"/>
      <c r="O6"/>
    </row>
    <row r="7" spans="4:15" ht="18">
      <c r="D7" s="69"/>
      <c r="F7"/>
      <c r="G7"/>
      <c r="H7"/>
      <c r="I7"/>
      <c r="J7"/>
      <c r="K7"/>
      <c r="L7"/>
      <c r="M7"/>
      <c r="N7"/>
      <c r="O7"/>
    </row>
    <row r="8" spans="1:31" s="44" customFormat="1" ht="25.5">
      <c r="A8" s="68" t="s">
        <v>0</v>
      </c>
      <c r="B8" s="67" t="s">
        <v>63</v>
      </c>
      <c r="C8" s="66" t="s">
        <v>62</v>
      </c>
      <c r="D8" s="65" t="s">
        <v>23</v>
      </c>
      <c r="E8" s="64" t="s">
        <v>22</v>
      </c>
      <c r="F8" s="62" t="s">
        <v>36</v>
      </c>
      <c r="G8" s="63" t="s">
        <v>35</v>
      </c>
      <c r="H8" s="62" t="s">
        <v>34</v>
      </c>
      <c r="I8" s="63" t="s">
        <v>33</v>
      </c>
      <c r="J8" s="62" t="s">
        <v>32</v>
      </c>
      <c r="K8" s="63" t="s">
        <v>31</v>
      </c>
      <c r="L8" s="63" t="s">
        <v>30</v>
      </c>
      <c r="M8" s="63" t="s">
        <v>29</v>
      </c>
      <c r="N8" s="62" t="s">
        <v>26</v>
      </c>
      <c r="O8" s="62" t="s">
        <v>28</v>
      </c>
      <c r="P8" s="62" t="s">
        <v>27</v>
      </c>
      <c r="Q8" s="62" t="s">
        <v>24</v>
      </c>
      <c r="R8" s="62" t="s">
        <v>25</v>
      </c>
      <c r="S8" s="62" t="s">
        <v>61</v>
      </c>
      <c r="T8" s="62" t="s">
        <v>60</v>
      </c>
      <c r="U8" s="62" t="s">
        <v>59</v>
      </c>
      <c r="V8" s="62" t="s">
        <v>58</v>
      </c>
      <c r="W8" s="62" t="s">
        <v>57</v>
      </c>
      <c r="X8" s="62" t="s">
        <v>56</v>
      </c>
      <c r="Y8" s="62" t="s">
        <v>55</v>
      </c>
      <c r="Z8" s="62" t="s">
        <v>54</v>
      </c>
      <c r="AA8" s="62" t="s">
        <v>53</v>
      </c>
      <c r="AB8" s="62" t="s">
        <v>52</v>
      </c>
      <c r="AC8" s="62" t="s">
        <v>51</v>
      </c>
      <c r="AD8" s="61" t="s">
        <v>50</v>
      </c>
      <c r="AE8" s="60" t="s">
        <v>49</v>
      </c>
    </row>
    <row r="9" spans="1:31" s="52" customFormat="1" ht="16.5">
      <c r="A9" s="56">
        <f aca="true" t="shared" si="0" ref="A9:A38">ROW()-8</f>
        <v>1</v>
      </c>
      <c r="B9" s="77" t="s">
        <v>78</v>
      </c>
      <c r="C9" s="77" t="s">
        <v>79</v>
      </c>
      <c r="D9" s="77" t="s">
        <v>45</v>
      </c>
      <c r="E9" s="77" t="s">
        <v>45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8">
        <f aca="true" t="shared" si="1" ref="AD9:AD46">COUNTA(F9:AC9)</f>
        <v>0</v>
      </c>
      <c r="AE9" s="78"/>
    </row>
    <row r="10" spans="1:31" s="52" customFormat="1" ht="16.5">
      <c r="A10" s="56">
        <f t="shared" si="0"/>
        <v>2</v>
      </c>
      <c r="B10" s="77" t="s">
        <v>80</v>
      </c>
      <c r="C10" s="77" t="s">
        <v>39</v>
      </c>
      <c r="D10" s="77" t="s">
        <v>19</v>
      </c>
      <c r="E10" s="77" t="s">
        <v>47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8">
        <f t="shared" si="1"/>
        <v>0</v>
      </c>
      <c r="AE10" s="78"/>
    </row>
    <row r="11" spans="1:31" s="52" customFormat="1" ht="16.5">
      <c r="A11" s="56">
        <f t="shared" si="0"/>
        <v>3</v>
      </c>
      <c r="B11" s="77" t="s">
        <v>81</v>
      </c>
      <c r="C11" s="77" t="s">
        <v>79</v>
      </c>
      <c r="D11" s="77" t="s">
        <v>82</v>
      </c>
      <c r="E11" s="77" t="s">
        <v>83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8">
        <f t="shared" si="1"/>
        <v>0</v>
      </c>
      <c r="AE11" s="78"/>
    </row>
    <row r="12" spans="1:31" s="52" customFormat="1" ht="16.5">
      <c r="A12" s="56">
        <f t="shared" si="0"/>
        <v>4</v>
      </c>
      <c r="B12" s="77" t="s">
        <v>84</v>
      </c>
      <c r="C12" s="77" t="s">
        <v>79</v>
      </c>
      <c r="D12" s="77" t="s">
        <v>21</v>
      </c>
      <c r="E12" s="77" t="s">
        <v>21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8">
        <f t="shared" si="1"/>
        <v>0</v>
      </c>
      <c r="AE12" s="78"/>
    </row>
    <row r="13" spans="1:31" s="52" customFormat="1" ht="16.5">
      <c r="A13" s="56">
        <f t="shared" si="0"/>
        <v>5</v>
      </c>
      <c r="B13" s="77" t="s">
        <v>85</v>
      </c>
      <c r="C13" s="77" t="s">
        <v>86</v>
      </c>
      <c r="D13" s="77" t="s">
        <v>20</v>
      </c>
      <c r="E13" s="77" t="s">
        <v>87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8">
        <f t="shared" si="1"/>
        <v>0</v>
      </c>
      <c r="AE13" s="78"/>
    </row>
    <row r="14" spans="1:31" s="52" customFormat="1" ht="16.5">
      <c r="A14" s="56">
        <f t="shared" si="0"/>
        <v>6</v>
      </c>
      <c r="B14" s="77" t="s">
        <v>88</v>
      </c>
      <c r="C14" s="77" t="s">
        <v>39</v>
      </c>
      <c r="D14" s="77" t="s">
        <v>18</v>
      </c>
      <c r="E14" s="77" t="s">
        <v>46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8">
        <f t="shared" si="1"/>
        <v>0</v>
      </c>
      <c r="AE14" s="78"/>
    </row>
    <row r="15" spans="1:31" s="52" customFormat="1" ht="16.5">
      <c r="A15" s="56">
        <f t="shared" si="0"/>
        <v>7</v>
      </c>
      <c r="B15" s="77" t="s">
        <v>89</v>
      </c>
      <c r="C15" s="77" t="s">
        <v>42</v>
      </c>
      <c r="D15" s="77" t="s">
        <v>17</v>
      </c>
      <c r="E15" s="77" t="s">
        <v>90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8">
        <f t="shared" si="1"/>
        <v>0</v>
      </c>
      <c r="AE15" s="78"/>
    </row>
    <row r="16" spans="1:31" s="52" customFormat="1" ht="16.5">
      <c r="A16" s="56">
        <f t="shared" si="0"/>
        <v>8</v>
      </c>
      <c r="B16" s="77" t="s">
        <v>91</v>
      </c>
      <c r="C16" s="77" t="s">
        <v>86</v>
      </c>
      <c r="D16" s="77" t="s">
        <v>92</v>
      </c>
      <c r="E16" s="77" t="s">
        <v>93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8">
        <f t="shared" si="1"/>
        <v>0</v>
      </c>
      <c r="AE16" s="78"/>
    </row>
    <row r="17" spans="1:31" s="52" customFormat="1" ht="16.5">
      <c r="A17" s="56">
        <f t="shared" si="0"/>
        <v>9</v>
      </c>
      <c r="B17" s="77" t="s">
        <v>40</v>
      </c>
      <c r="C17" s="77" t="s">
        <v>39</v>
      </c>
      <c r="D17" s="77" t="s">
        <v>17</v>
      </c>
      <c r="E17" s="77" t="s">
        <v>38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8">
        <f t="shared" si="1"/>
        <v>0</v>
      </c>
      <c r="AE17" s="78"/>
    </row>
    <row r="18" spans="1:31" s="52" customFormat="1" ht="16.5">
      <c r="A18" s="56">
        <f t="shared" si="0"/>
        <v>10</v>
      </c>
      <c r="B18" s="77" t="s">
        <v>94</v>
      </c>
      <c r="C18" s="77" t="s">
        <v>39</v>
      </c>
      <c r="D18" s="77" t="s">
        <v>16</v>
      </c>
      <c r="E18" s="77" t="s">
        <v>95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8">
        <f t="shared" si="1"/>
        <v>0</v>
      </c>
      <c r="AE18" s="78"/>
    </row>
    <row r="19" spans="1:31" s="52" customFormat="1" ht="16.5">
      <c r="A19" s="56">
        <f t="shared" si="0"/>
        <v>11</v>
      </c>
      <c r="B19" s="77" t="s">
        <v>96</v>
      </c>
      <c r="C19" s="77" t="s">
        <v>42</v>
      </c>
      <c r="D19" s="77" t="s">
        <v>97</v>
      </c>
      <c r="E19" s="77" t="s">
        <v>98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8">
        <f t="shared" si="1"/>
        <v>0</v>
      </c>
      <c r="AE19" s="78"/>
    </row>
    <row r="20" spans="1:31" s="52" customFormat="1" ht="16.5">
      <c r="A20" s="56">
        <f t="shared" si="0"/>
        <v>12</v>
      </c>
      <c r="B20" s="77" t="s">
        <v>99</v>
      </c>
      <c r="C20" s="77" t="s">
        <v>79</v>
      </c>
      <c r="D20" s="77" t="s">
        <v>45</v>
      </c>
      <c r="E20" s="77" t="s">
        <v>45</v>
      </c>
      <c r="F20" s="59"/>
      <c r="G20" s="57"/>
      <c r="H20" s="59"/>
      <c r="I20" s="57"/>
      <c r="J20" s="59"/>
      <c r="K20" s="57"/>
      <c r="L20" s="57"/>
      <c r="M20" s="57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8">
        <f t="shared" si="1"/>
        <v>0</v>
      </c>
      <c r="AE20" s="78"/>
    </row>
    <row r="21" spans="1:31" s="52" customFormat="1" ht="16.5">
      <c r="A21" s="56">
        <f t="shared" si="0"/>
        <v>13</v>
      </c>
      <c r="B21" s="77" t="s">
        <v>100</v>
      </c>
      <c r="C21" s="77" t="s">
        <v>79</v>
      </c>
      <c r="D21" s="77" t="s">
        <v>16</v>
      </c>
      <c r="E21" s="77" t="s">
        <v>101</v>
      </c>
      <c r="F21" s="59"/>
      <c r="G21" s="57"/>
      <c r="H21" s="59"/>
      <c r="I21" s="57"/>
      <c r="J21" s="59"/>
      <c r="K21" s="57"/>
      <c r="L21" s="59"/>
      <c r="M21" s="57"/>
      <c r="N21" s="59"/>
      <c r="O21" s="57"/>
      <c r="P21" s="57"/>
      <c r="Q21" s="57"/>
      <c r="R21" s="59"/>
      <c r="S21" s="57"/>
      <c r="T21" s="57"/>
      <c r="U21" s="57"/>
      <c r="V21" s="57"/>
      <c r="W21" s="57"/>
      <c r="X21" s="59"/>
      <c r="Y21" s="57"/>
      <c r="Z21" s="57"/>
      <c r="AA21" s="57"/>
      <c r="AB21" s="57"/>
      <c r="AC21" s="57"/>
      <c r="AD21" s="58">
        <f t="shared" si="1"/>
        <v>0</v>
      </c>
      <c r="AE21" s="78"/>
    </row>
    <row r="22" spans="1:31" s="52" customFormat="1" ht="16.5">
      <c r="A22" s="56">
        <f t="shared" si="0"/>
        <v>14</v>
      </c>
      <c r="B22" s="77" t="s">
        <v>102</v>
      </c>
      <c r="C22" s="77" t="s">
        <v>42</v>
      </c>
      <c r="D22" s="77" t="s">
        <v>21</v>
      </c>
      <c r="E22" s="77" t="s">
        <v>21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8">
        <f t="shared" si="1"/>
        <v>0</v>
      </c>
      <c r="AE22" s="78"/>
    </row>
    <row r="23" spans="1:31" s="52" customFormat="1" ht="15.75">
      <c r="A23" s="56">
        <f t="shared" si="0"/>
        <v>15</v>
      </c>
      <c r="B23" s="77" t="s">
        <v>103</v>
      </c>
      <c r="C23" s="77" t="s">
        <v>39</v>
      </c>
      <c r="D23" s="77" t="s">
        <v>18</v>
      </c>
      <c r="E23" s="77" t="s">
        <v>104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8">
        <f t="shared" si="1"/>
        <v>0</v>
      </c>
      <c r="AE23" s="57"/>
    </row>
    <row r="24" spans="1:31" s="52" customFormat="1" ht="15.75">
      <c r="A24" s="56">
        <f t="shared" si="0"/>
        <v>16</v>
      </c>
      <c r="B24" s="77" t="s">
        <v>105</v>
      </c>
      <c r="C24" s="77" t="s">
        <v>39</v>
      </c>
      <c r="D24" s="77" t="s">
        <v>97</v>
      </c>
      <c r="E24" s="77" t="s">
        <v>106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8">
        <f t="shared" si="1"/>
        <v>0</v>
      </c>
      <c r="AE24" s="57"/>
    </row>
    <row r="25" spans="1:31" s="52" customFormat="1" ht="15.75">
      <c r="A25" s="56">
        <f t="shared" si="0"/>
        <v>17</v>
      </c>
      <c r="B25" s="77" t="s">
        <v>44</v>
      </c>
      <c r="C25" s="77" t="s">
        <v>39</v>
      </c>
      <c r="D25" s="77" t="s">
        <v>20</v>
      </c>
      <c r="E25" s="77" t="s">
        <v>43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>
        <f t="shared" si="1"/>
        <v>0</v>
      </c>
      <c r="AE25" s="57"/>
    </row>
    <row r="26" spans="1:31" s="52" customFormat="1" ht="15.75">
      <c r="A26" s="56">
        <f t="shared" si="0"/>
        <v>18</v>
      </c>
      <c r="B26" s="77" t="s">
        <v>107</v>
      </c>
      <c r="C26" s="77" t="s">
        <v>79</v>
      </c>
      <c r="D26" s="77" t="s">
        <v>45</v>
      </c>
      <c r="E26" s="77" t="s">
        <v>45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>
        <f t="shared" si="1"/>
        <v>0</v>
      </c>
      <c r="AE26" s="57"/>
    </row>
    <row r="27" spans="1:31" s="52" customFormat="1" ht="15.75">
      <c r="A27" s="56">
        <f t="shared" si="0"/>
        <v>19</v>
      </c>
      <c r="B27" s="77" t="s">
        <v>108</v>
      </c>
      <c r="C27" s="77" t="s">
        <v>79</v>
      </c>
      <c r="D27" s="77" t="s">
        <v>45</v>
      </c>
      <c r="E27" s="77" t="s">
        <v>45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7"/>
      <c r="AB27" s="55"/>
      <c r="AC27" s="55"/>
      <c r="AD27" s="58">
        <f t="shared" si="1"/>
        <v>0</v>
      </c>
      <c r="AE27" s="57"/>
    </row>
    <row r="28" spans="1:31" s="52" customFormat="1" ht="15.75">
      <c r="A28" s="56">
        <f t="shared" si="0"/>
        <v>20</v>
      </c>
      <c r="B28" s="77" t="s">
        <v>109</v>
      </c>
      <c r="C28" s="77" t="s">
        <v>79</v>
      </c>
      <c r="D28" s="77" t="s">
        <v>20</v>
      </c>
      <c r="E28" s="77" t="s">
        <v>110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8">
        <f t="shared" si="1"/>
        <v>0</v>
      </c>
      <c r="AE28" s="57"/>
    </row>
    <row r="29" spans="1:31" s="52" customFormat="1" ht="15.75">
      <c r="A29" s="56">
        <f t="shared" si="0"/>
        <v>21</v>
      </c>
      <c r="B29" s="77" t="s">
        <v>111</v>
      </c>
      <c r="C29" s="77" t="s">
        <v>39</v>
      </c>
      <c r="D29" s="77" t="s">
        <v>19</v>
      </c>
      <c r="E29" s="77" t="s">
        <v>112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4">
        <f t="shared" si="1"/>
        <v>0</v>
      </c>
      <c r="AE29" s="53"/>
    </row>
    <row r="30" spans="1:31" s="52" customFormat="1" ht="15.75">
      <c r="A30" s="56">
        <f t="shared" si="0"/>
        <v>22</v>
      </c>
      <c r="B30" s="77" t="s">
        <v>113</v>
      </c>
      <c r="C30" s="77" t="s">
        <v>39</v>
      </c>
      <c r="D30" s="77" t="s">
        <v>16</v>
      </c>
      <c r="E30" s="77" t="s">
        <v>114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4">
        <f t="shared" si="1"/>
        <v>0</v>
      </c>
      <c r="AE30" s="53"/>
    </row>
    <row r="31" spans="1:31" s="52" customFormat="1" ht="15.75">
      <c r="A31" s="56">
        <f t="shared" si="0"/>
        <v>23</v>
      </c>
      <c r="B31" s="77" t="s">
        <v>115</v>
      </c>
      <c r="C31" s="77" t="s">
        <v>39</v>
      </c>
      <c r="D31" s="77" t="s">
        <v>92</v>
      </c>
      <c r="E31" s="77" t="s">
        <v>116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4">
        <f t="shared" si="1"/>
        <v>0</v>
      </c>
      <c r="AE31" s="53"/>
    </row>
    <row r="32" spans="1:31" s="52" customFormat="1" ht="15.75">
      <c r="A32" s="56">
        <f t="shared" si="0"/>
        <v>24</v>
      </c>
      <c r="B32" s="77" t="s">
        <v>117</v>
      </c>
      <c r="C32" s="77" t="s">
        <v>39</v>
      </c>
      <c r="D32" s="77" t="s">
        <v>97</v>
      </c>
      <c r="E32" s="77" t="s">
        <v>118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4">
        <f t="shared" si="1"/>
        <v>0</v>
      </c>
      <c r="AE32" s="53"/>
    </row>
    <row r="33" spans="1:31" s="52" customFormat="1" ht="15.75">
      <c r="A33" s="56">
        <f t="shared" si="0"/>
        <v>25</v>
      </c>
      <c r="B33" s="77" t="s">
        <v>119</v>
      </c>
      <c r="C33" s="77" t="s">
        <v>79</v>
      </c>
      <c r="D33" s="77" t="s">
        <v>92</v>
      </c>
      <c r="E33" s="77" t="s">
        <v>120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4">
        <f t="shared" si="1"/>
        <v>0</v>
      </c>
      <c r="AE33" s="53"/>
    </row>
    <row r="34" spans="1:31" s="52" customFormat="1" ht="15.75">
      <c r="A34" s="56">
        <f t="shared" si="0"/>
        <v>26</v>
      </c>
      <c r="B34" s="77" t="s">
        <v>121</v>
      </c>
      <c r="C34" s="77" t="s">
        <v>79</v>
      </c>
      <c r="D34" s="77" t="s">
        <v>92</v>
      </c>
      <c r="E34" s="77" t="s">
        <v>93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4">
        <f t="shared" si="1"/>
        <v>0</v>
      </c>
      <c r="AE34" s="53"/>
    </row>
    <row r="35" spans="1:31" s="52" customFormat="1" ht="15.75">
      <c r="A35" s="56">
        <f t="shared" si="0"/>
        <v>27</v>
      </c>
      <c r="B35" s="77" t="s">
        <v>48</v>
      </c>
      <c r="C35" s="77" t="s">
        <v>42</v>
      </c>
      <c r="D35" s="77" t="s">
        <v>21</v>
      </c>
      <c r="E35" s="77" t="s">
        <v>21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>
        <f t="shared" si="1"/>
        <v>0</v>
      </c>
      <c r="AE35" s="53"/>
    </row>
    <row r="36" spans="1:31" s="52" customFormat="1" ht="15.75">
      <c r="A36" s="56">
        <f t="shared" si="0"/>
        <v>28</v>
      </c>
      <c r="B36" s="77" t="s">
        <v>122</v>
      </c>
      <c r="C36" s="77" t="s">
        <v>79</v>
      </c>
      <c r="D36" s="77" t="s">
        <v>21</v>
      </c>
      <c r="E36" s="77" t="s">
        <v>21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4">
        <f t="shared" si="1"/>
        <v>0</v>
      </c>
      <c r="AE36" s="53"/>
    </row>
    <row r="37" spans="1:31" s="52" customFormat="1" ht="15.75">
      <c r="A37" s="56">
        <f t="shared" si="0"/>
        <v>29</v>
      </c>
      <c r="B37" s="77" t="s">
        <v>123</v>
      </c>
      <c r="C37" s="77" t="s">
        <v>39</v>
      </c>
      <c r="D37" s="77" t="s">
        <v>16</v>
      </c>
      <c r="E37" s="77" t="s">
        <v>41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4">
        <f t="shared" si="1"/>
        <v>0</v>
      </c>
      <c r="AE37" s="53"/>
    </row>
    <row r="38" spans="1:31" s="52" customFormat="1" ht="15.75">
      <c r="A38" s="56">
        <f t="shared" si="0"/>
        <v>30</v>
      </c>
      <c r="B38" s="77" t="s">
        <v>124</v>
      </c>
      <c r="C38" s="77" t="s">
        <v>79</v>
      </c>
      <c r="D38" s="77" t="s">
        <v>17</v>
      </c>
      <c r="E38" s="77" t="s">
        <v>125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4">
        <f t="shared" si="1"/>
        <v>0</v>
      </c>
      <c r="AE38" s="53"/>
    </row>
    <row r="39" spans="1:31" s="52" customFormat="1" ht="15.75">
      <c r="A39" s="56">
        <f>ROW()-8</f>
        <v>31</v>
      </c>
      <c r="B39" s="77" t="s">
        <v>126</v>
      </c>
      <c r="C39" s="77" t="s">
        <v>39</v>
      </c>
      <c r="D39" s="77" t="s">
        <v>18</v>
      </c>
      <c r="E39" s="77" t="s">
        <v>127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4">
        <f t="shared" si="1"/>
        <v>0</v>
      </c>
      <c r="AE39" s="53"/>
    </row>
    <row r="40" spans="1:31" s="52" customFormat="1" ht="15.75">
      <c r="A40" s="56">
        <f aca="true" t="shared" si="2" ref="A40:A46">ROW()-8</f>
        <v>32</v>
      </c>
      <c r="B40" s="77" t="s">
        <v>128</v>
      </c>
      <c r="C40" s="77" t="s">
        <v>39</v>
      </c>
      <c r="D40" s="77" t="s">
        <v>82</v>
      </c>
      <c r="E40" s="77" t="s">
        <v>129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4">
        <f t="shared" si="1"/>
        <v>0</v>
      </c>
      <c r="AE40" s="53"/>
    </row>
    <row r="41" spans="1:31" s="52" customFormat="1" ht="15.75">
      <c r="A41" s="56">
        <f t="shared" si="2"/>
        <v>33</v>
      </c>
      <c r="B41" s="77" t="s">
        <v>130</v>
      </c>
      <c r="C41" s="77" t="s">
        <v>79</v>
      </c>
      <c r="D41" s="77" t="s">
        <v>18</v>
      </c>
      <c r="E41" s="77" t="s">
        <v>127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4">
        <f t="shared" si="1"/>
        <v>0</v>
      </c>
      <c r="AE41" s="53"/>
    </row>
    <row r="42" spans="1:31" s="52" customFormat="1" ht="15.75">
      <c r="A42" s="56">
        <f t="shared" si="2"/>
        <v>34</v>
      </c>
      <c r="B42" s="77" t="s">
        <v>131</v>
      </c>
      <c r="C42" s="77" t="s">
        <v>39</v>
      </c>
      <c r="D42" s="77" t="s">
        <v>20</v>
      </c>
      <c r="E42" s="77" t="s">
        <v>132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4">
        <f t="shared" si="1"/>
        <v>0</v>
      </c>
      <c r="AE42" s="53"/>
    </row>
    <row r="43" spans="1:31" s="52" customFormat="1" ht="15.75">
      <c r="A43" s="56">
        <f t="shared" si="2"/>
        <v>35</v>
      </c>
      <c r="B43" s="77" t="s">
        <v>133</v>
      </c>
      <c r="C43" s="77" t="s">
        <v>39</v>
      </c>
      <c r="D43" s="77" t="s">
        <v>19</v>
      </c>
      <c r="E43" s="77" t="s">
        <v>46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4">
        <f t="shared" si="1"/>
        <v>0</v>
      </c>
      <c r="AE43" s="53"/>
    </row>
    <row r="44" spans="1:31" s="52" customFormat="1" ht="15.75">
      <c r="A44" s="56">
        <f t="shared" si="2"/>
        <v>36</v>
      </c>
      <c r="B44" s="77" t="s">
        <v>134</v>
      </c>
      <c r="C44" s="77" t="s">
        <v>39</v>
      </c>
      <c r="D44" s="77" t="s">
        <v>18</v>
      </c>
      <c r="E44" s="77" t="s">
        <v>135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4">
        <f t="shared" si="1"/>
        <v>0</v>
      </c>
      <c r="AE44" s="53"/>
    </row>
    <row r="45" spans="1:31" s="52" customFormat="1" ht="15.75">
      <c r="A45" s="56">
        <f t="shared" si="2"/>
        <v>37</v>
      </c>
      <c r="B45" s="77" t="s">
        <v>136</v>
      </c>
      <c r="C45" s="77" t="s">
        <v>86</v>
      </c>
      <c r="D45" s="77" t="s">
        <v>18</v>
      </c>
      <c r="E45" s="77" t="s">
        <v>46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>
        <f t="shared" si="1"/>
        <v>0</v>
      </c>
      <c r="AE45" s="53"/>
    </row>
    <row r="46" spans="1:31" s="52" customFormat="1" ht="15.75">
      <c r="A46" s="56">
        <f t="shared" si="2"/>
        <v>38</v>
      </c>
      <c r="B46" s="77" t="s">
        <v>137</v>
      </c>
      <c r="C46" s="77" t="s">
        <v>39</v>
      </c>
      <c r="D46" s="77" t="s">
        <v>82</v>
      </c>
      <c r="E46" s="77" t="s">
        <v>138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4">
        <f t="shared" si="1"/>
        <v>0</v>
      </c>
      <c r="AE46" s="53"/>
    </row>
    <row r="47" spans="1:31" s="44" customFormat="1" ht="18">
      <c r="A47" s="51" t="s">
        <v>37</v>
      </c>
      <c r="B47" s="50">
        <f>SUBTOTAL(103,B9:B46)</f>
        <v>38</v>
      </c>
      <c r="C47" s="50"/>
      <c r="D47" s="50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76"/>
      <c r="AE47" s="48"/>
    </row>
    <row r="48" spans="1:15" s="44" customFormat="1" ht="18">
      <c r="A48" s="47"/>
      <c r="C48" s="47"/>
      <c r="D48" s="46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s="44" customFormat="1" ht="18">
      <c r="A49" s="47"/>
      <c r="C49" s="47"/>
      <c r="D49" s="46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s="44" customFormat="1" ht="18">
      <c r="A50" s="47"/>
      <c r="C50" s="47"/>
      <c r="D50" s="46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6:15" ht="18">
      <c r="F51"/>
      <c r="G51"/>
      <c r="H51"/>
      <c r="I51"/>
      <c r="J51"/>
      <c r="K51"/>
      <c r="L51"/>
      <c r="M51"/>
      <c r="N51"/>
      <c r="O51"/>
    </row>
    <row r="52" spans="6:15" ht="18">
      <c r="F52"/>
      <c r="G52"/>
      <c r="H52"/>
      <c r="I52"/>
      <c r="J52"/>
      <c r="K52"/>
      <c r="L52"/>
      <c r="M52"/>
      <c r="N52"/>
      <c r="O52"/>
    </row>
    <row r="53" spans="6:15" ht="18">
      <c r="F53"/>
      <c r="G53"/>
      <c r="H53"/>
      <c r="I53"/>
      <c r="J53"/>
      <c r="K53"/>
      <c r="L53"/>
      <c r="M53"/>
      <c r="N53"/>
      <c r="O53"/>
    </row>
    <row r="54" spans="6:15" ht="18">
      <c r="F54"/>
      <c r="G54"/>
      <c r="H54"/>
      <c r="I54"/>
      <c r="J54"/>
      <c r="K54"/>
      <c r="L54"/>
      <c r="M54"/>
      <c r="N54"/>
      <c r="O54"/>
    </row>
    <row r="55" spans="6:15" ht="18">
      <c r="F55"/>
      <c r="G55"/>
      <c r="H55"/>
      <c r="I55"/>
      <c r="J55"/>
      <c r="K55"/>
      <c r="L55"/>
      <c r="M55"/>
      <c r="N55"/>
      <c r="O55"/>
    </row>
    <row r="56" spans="6:15" ht="18">
      <c r="F56"/>
      <c r="G56"/>
      <c r="H56"/>
      <c r="I56"/>
      <c r="J56"/>
      <c r="K56"/>
      <c r="L56"/>
      <c r="M56"/>
      <c r="N56"/>
      <c r="O56"/>
    </row>
    <row r="57" spans="6:15" ht="18">
      <c r="F57"/>
      <c r="G57"/>
      <c r="H57"/>
      <c r="I57"/>
      <c r="J57"/>
      <c r="K57"/>
      <c r="L57"/>
      <c r="M57"/>
      <c r="N57"/>
      <c r="O57"/>
    </row>
    <row r="58" spans="6:15" ht="18">
      <c r="F58"/>
      <c r="G58"/>
      <c r="H58"/>
      <c r="I58"/>
      <c r="J58"/>
      <c r="K58"/>
      <c r="L58"/>
      <c r="M58"/>
      <c r="N58"/>
      <c r="O58"/>
    </row>
    <row r="59" spans="6:15" ht="18">
      <c r="F59"/>
      <c r="G59"/>
      <c r="H59"/>
      <c r="I59"/>
      <c r="J59"/>
      <c r="K59"/>
      <c r="L59"/>
      <c r="M59"/>
      <c r="N59"/>
      <c r="O59"/>
    </row>
    <row r="60" spans="6:15" ht="18">
      <c r="F60"/>
      <c r="G60"/>
      <c r="H60"/>
      <c r="I60"/>
      <c r="J60"/>
      <c r="K60"/>
      <c r="L60"/>
      <c r="M60"/>
      <c r="N60"/>
      <c r="O60"/>
    </row>
    <row r="61" spans="6:15" ht="18">
      <c r="F61"/>
      <c r="G61"/>
      <c r="H61"/>
      <c r="I61"/>
      <c r="J61"/>
      <c r="K61"/>
      <c r="L61"/>
      <c r="M61"/>
      <c r="N61"/>
      <c r="O61"/>
    </row>
    <row r="62" spans="6:15" ht="18">
      <c r="F62"/>
      <c r="G62"/>
      <c r="H62"/>
      <c r="I62"/>
      <c r="J62"/>
      <c r="K62"/>
      <c r="L62"/>
      <c r="M62"/>
      <c r="N62"/>
      <c r="O62"/>
    </row>
    <row r="63" spans="6:15" ht="18">
      <c r="F63"/>
      <c r="G63"/>
      <c r="H63"/>
      <c r="I63"/>
      <c r="J63"/>
      <c r="K63"/>
      <c r="L63"/>
      <c r="M63"/>
      <c r="N63"/>
      <c r="O63"/>
    </row>
    <row r="64" spans="6:15" ht="18">
      <c r="F64"/>
      <c r="G64"/>
      <c r="H64"/>
      <c r="I64"/>
      <c r="J64"/>
      <c r="K64"/>
      <c r="L64"/>
      <c r="M64"/>
      <c r="N64"/>
      <c r="O64"/>
    </row>
    <row r="65" spans="6:15" ht="18">
      <c r="F65"/>
      <c r="G65"/>
      <c r="H65"/>
      <c r="I65"/>
      <c r="J65"/>
      <c r="K65"/>
      <c r="L65"/>
      <c r="M65"/>
      <c r="N65"/>
      <c r="O65"/>
    </row>
    <row r="66" spans="6:15" ht="18">
      <c r="F66"/>
      <c r="G66"/>
      <c r="H66"/>
      <c r="I66"/>
      <c r="J66"/>
      <c r="K66"/>
      <c r="L66"/>
      <c r="M66"/>
      <c r="N66"/>
      <c r="O66"/>
    </row>
    <row r="67" spans="6:15" ht="18">
      <c r="F67"/>
      <c r="G67"/>
      <c r="H67"/>
      <c r="I67"/>
      <c r="J67"/>
      <c r="K67"/>
      <c r="L67"/>
      <c r="M67"/>
      <c r="N67"/>
      <c r="O67"/>
    </row>
    <row r="68" spans="6:15" ht="18">
      <c r="F68"/>
      <c r="G68"/>
      <c r="H68"/>
      <c r="I68"/>
      <c r="J68"/>
      <c r="K68"/>
      <c r="L68"/>
      <c r="M68"/>
      <c r="N68"/>
      <c r="O68"/>
    </row>
    <row r="69" spans="6:15" ht="18">
      <c r="F69"/>
      <c r="G69"/>
      <c r="H69"/>
      <c r="I69"/>
      <c r="J69"/>
      <c r="K69"/>
      <c r="L69"/>
      <c r="M69"/>
      <c r="N69"/>
      <c r="O69"/>
    </row>
    <row r="70" spans="6:15" ht="18">
      <c r="F70"/>
      <c r="G70"/>
      <c r="H70"/>
      <c r="I70"/>
      <c r="J70"/>
      <c r="K70"/>
      <c r="L70"/>
      <c r="M70"/>
      <c r="N70"/>
      <c r="O70"/>
    </row>
    <row r="71" spans="6:15" ht="18">
      <c r="F71"/>
      <c r="G71"/>
      <c r="H71"/>
      <c r="I71"/>
      <c r="J71"/>
      <c r="K71"/>
      <c r="L71"/>
      <c r="M71"/>
      <c r="N71"/>
      <c r="O71"/>
    </row>
    <row r="72" spans="6:15" ht="18">
      <c r="F72"/>
      <c r="G72"/>
      <c r="H72"/>
      <c r="I72"/>
      <c r="J72"/>
      <c r="K72"/>
      <c r="L72"/>
      <c r="M72"/>
      <c r="N72"/>
      <c r="O72"/>
    </row>
    <row r="73" spans="6:15" ht="18">
      <c r="F73"/>
      <c r="G73"/>
      <c r="H73"/>
      <c r="I73"/>
      <c r="J73"/>
      <c r="K73"/>
      <c r="L73"/>
      <c r="M73"/>
      <c r="N73"/>
      <c r="O73"/>
    </row>
    <row r="74" spans="6:15" ht="18">
      <c r="F74"/>
      <c r="G74"/>
      <c r="H74"/>
      <c r="I74"/>
      <c r="J74"/>
      <c r="K74"/>
      <c r="L74"/>
      <c r="M74"/>
      <c r="N74"/>
      <c r="O74"/>
    </row>
    <row r="75" spans="6:15" ht="18">
      <c r="F75"/>
      <c r="G75"/>
      <c r="H75"/>
      <c r="I75"/>
      <c r="J75"/>
      <c r="K75"/>
      <c r="L75"/>
      <c r="M75"/>
      <c r="N75"/>
      <c r="O75"/>
    </row>
    <row r="76" spans="6:15" ht="18">
      <c r="F76"/>
      <c r="G76"/>
      <c r="H76"/>
      <c r="I76"/>
      <c r="J76"/>
      <c r="K76"/>
      <c r="L76"/>
      <c r="M76"/>
      <c r="N76"/>
      <c r="O76"/>
    </row>
    <row r="77" spans="6:15" ht="18">
      <c r="F77"/>
      <c r="G77"/>
      <c r="H77"/>
      <c r="I77"/>
      <c r="J77"/>
      <c r="K77"/>
      <c r="L77"/>
      <c r="M77"/>
      <c r="N77"/>
      <c r="O77"/>
    </row>
    <row r="78" spans="6:15" ht="18">
      <c r="F78"/>
      <c r="G78"/>
      <c r="H78"/>
      <c r="I78"/>
      <c r="J78"/>
      <c r="K78"/>
      <c r="L78"/>
      <c r="M78"/>
      <c r="N78"/>
      <c r="O78"/>
    </row>
    <row r="79" spans="6:15" ht="18">
      <c r="F79"/>
      <c r="G79"/>
      <c r="H79"/>
      <c r="I79"/>
      <c r="J79"/>
      <c r="K79"/>
      <c r="L79"/>
      <c r="M79"/>
      <c r="N79"/>
      <c r="O79"/>
    </row>
    <row r="80" spans="6:15" ht="18">
      <c r="F80"/>
      <c r="G80"/>
      <c r="H80"/>
      <c r="I80"/>
      <c r="J80"/>
      <c r="K80"/>
      <c r="L80"/>
      <c r="M80"/>
      <c r="N80"/>
      <c r="O80"/>
    </row>
    <row r="81" spans="6:15" ht="18">
      <c r="F81"/>
      <c r="G81"/>
      <c r="H81"/>
      <c r="I81"/>
      <c r="J81"/>
      <c r="K81"/>
      <c r="L81"/>
      <c r="M81"/>
      <c r="N81"/>
      <c r="O81"/>
    </row>
    <row r="82" spans="6:15" ht="18">
      <c r="F82"/>
      <c r="G82"/>
      <c r="H82"/>
      <c r="I82"/>
      <c r="J82"/>
      <c r="K82"/>
      <c r="L82"/>
      <c r="M82"/>
      <c r="N82"/>
      <c r="O82"/>
    </row>
    <row r="83" spans="6:15" ht="18">
      <c r="F83"/>
      <c r="G83"/>
      <c r="H83"/>
      <c r="I83"/>
      <c r="J83"/>
      <c r="K83"/>
      <c r="L83"/>
      <c r="M83"/>
      <c r="N83"/>
      <c r="O83"/>
    </row>
    <row r="84" spans="6:15" ht="18">
      <c r="F84"/>
      <c r="G84"/>
      <c r="H84"/>
      <c r="I84"/>
      <c r="J84"/>
      <c r="K84"/>
      <c r="L84"/>
      <c r="M84"/>
      <c r="N84"/>
      <c r="O84"/>
    </row>
    <row r="85" spans="6:15" ht="18">
      <c r="F85"/>
      <c r="G85"/>
      <c r="H85"/>
      <c r="I85"/>
      <c r="J85"/>
      <c r="K85"/>
      <c r="L85"/>
      <c r="M85"/>
      <c r="N85"/>
      <c r="O85"/>
    </row>
    <row r="86" spans="6:15" ht="18">
      <c r="F86"/>
      <c r="G86"/>
      <c r="H86"/>
      <c r="I86"/>
      <c r="J86"/>
      <c r="K86"/>
      <c r="L86"/>
      <c r="M86"/>
      <c r="N86"/>
      <c r="O86"/>
    </row>
    <row r="87" spans="6:15" ht="18">
      <c r="F87"/>
      <c r="G87"/>
      <c r="H87"/>
      <c r="I87"/>
      <c r="J87"/>
      <c r="K87"/>
      <c r="L87"/>
      <c r="M87"/>
      <c r="N87"/>
      <c r="O87"/>
    </row>
    <row r="88" spans="6:15" ht="18">
      <c r="F88"/>
      <c r="G88"/>
      <c r="H88"/>
      <c r="I88"/>
      <c r="J88"/>
      <c r="K88"/>
      <c r="L88"/>
      <c r="M88"/>
      <c r="N88"/>
      <c r="O88"/>
    </row>
    <row r="89" spans="6:15" ht="18">
      <c r="F89"/>
      <c r="G89"/>
      <c r="H89"/>
      <c r="I89"/>
      <c r="J89"/>
      <c r="K89"/>
      <c r="L89"/>
      <c r="M89"/>
      <c r="N89"/>
      <c r="O89"/>
    </row>
    <row r="90" spans="6:15" ht="18">
      <c r="F90"/>
      <c r="G90"/>
      <c r="H90"/>
      <c r="I90"/>
      <c r="J90"/>
      <c r="K90"/>
      <c r="L90"/>
      <c r="M90"/>
      <c r="N90"/>
      <c r="O90"/>
    </row>
    <row r="91" spans="6:15" ht="18">
      <c r="F91"/>
      <c r="G91"/>
      <c r="H91"/>
      <c r="I91"/>
      <c r="J91"/>
      <c r="K91"/>
      <c r="L91"/>
      <c r="M91"/>
      <c r="N91"/>
      <c r="O91"/>
    </row>
    <row r="92" spans="6:15" ht="18">
      <c r="F92"/>
      <c r="G92"/>
      <c r="H92"/>
      <c r="I92"/>
      <c r="J92"/>
      <c r="K92"/>
      <c r="L92"/>
      <c r="M92"/>
      <c r="N92"/>
      <c r="O92"/>
    </row>
    <row r="93" spans="6:15" ht="18">
      <c r="F93"/>
      <c r="G93"/>
      <c r="H93"/>
      <c r="I93"/>
      <c r="J93"/>
      <c r="K93"/>
      <c r="L93"/>
      <c r="M93"/>
      <c r="N93"/>
      <c r="O93"/>
    </row>
    <row r="94" spans="6:15" ht="18">
      <c r="F94"/>
      <c r="G94"/>
      <c r="H94"/>
      <c r="I94"/>
      <c r="J94"/>
      <c r="K94"/>
      <c r="L94"/>
      <c r="M94"/>
      <c r="N94"/>
      <c r="O94"/>
    </row>
    <row r="95" spans="6:15" ht="18">
      <c r="F95"/>
      <c r="G95"/>
      <c r="H95"/>
      <c r="I95"/>
      <c r="J95"/>
      <c r="K95"/>
      <c r="L95"/>
      <c r="M95"/>
      <c r="N95"/>
      <c r="O95"/>
    </row>
    <row r="96" spans="6:15" ht="18">
      <c r="F96"/>
      <c r="G96"/>
      <c r="H96"/>
      <c r="I96"/>
      <c r="J96"/>
      <c r="K96"/>
      <c r="L96"/>
      <c r="M96"/>
      <c r="N96"/>
      <c r="O96"/>
    </row>
    <row r="97" spans="6:15" ht="18">
      <c r="F97"/>
      <c r="G97"/>
      <c r="H97"/>
      <c r="I97"/>
      <c r="J97"/>
      <c r="K97"/>
      <c r="L97"/>
      <c r="M97"/>
      <c r="N97"/>
      <c r="O97"/>
    </row>
    <row r="98" spans="6:15" ht="18">
      <c r="F98"/>
      <c r="G98"/>
      <c r="H98"/>
      <c r="I98"/>
      <c r="J98"/>
      <c r="K98"/>
      <c r="L98"/>
      <c r="M98"/>
      <c r="N98"/>
      <c r="O98"/>
    </row>
    <row r="99" spans="6:15" ht="18">
      <c r="F99"/>
      <c r="G99"/>
      <c r="H99"/>
      <c r="I99"/>
      <c r="J99"/>
      <c r="K99"/>
      <c r="L99"/>
      <c r="M99"/>
      <c r="N99"/>
      <c r="O99"/>
    </row>
    <row r="100" spans="6:15" ht="18">
      <c r="F100"/>
      <c r="G100"/>
      <c r="H100"/>
      <c r="I100"/>
      <c r="J100"/>
      <c r="K100"/>
      <c r="L100"/>
      <c r="M100"/>
      <c r="N100"/>
      <c r="O100"/>
    </row>
    <row r="101" spans="6:15" ht="18">
      <c r="F101"/>
      <c r="G101"/>
      <c r="H101"/>
      <c r="I101"/>
      <c r="J101"/>
      <c r="K101"/>
      <c r="L101"/>
      <c r="M101"/>
      <c r="N101"/>
      <c r="O101"/>
    </row>
    <row r="102" spans="6:15" ht="18">
      <c r="F102"/>
      <c r="G102"/>
      <c r="H102"/>
      <c r="I102"/>
      <c r="J102"/>
      <c r="K102"/>
      <c r="L102"/>
      <c r="M102"/>
      <c r="N102"/>
      <c r="O102"/>
    </row>
    <row r="103" spans="6:15" ht="18">
      <c r="F103"/>
      <c r="G103"/>
      <c r="H103"/>
      <c r="I103"/>
      <c r="J103"/>
      <c r="K103"/>
      <c r="L103"/>
      <c r="M103"/>
      <c r="N103"/>
      <c r="O103"/>
    </row>
    <row r="104" spans="6:15" ht="18">
      <c r="F104"/>
      <c r="G104"/>
      <c r="H104"/>
      <c r="I104"/>
      <c r="J104"/>
      <c r="K104"/>
      <c r="L104"/>
      <c r="M104"/>
      <c r="N104"/>
      <c r="O104"/>
    </row>
    <row r="105" spans="6:15" ht="18">
      <c r="F105"/>
      <c r="G105"/>
      <c r="H105"/>
      <c r="I105"/>
      <c r="J105"/>
      <c r="K105"/>
      <c r="L105"/>
      <c r="M105"/>
      <c r="N105"/>
      <c r="O105"/>
    </row>
    <row r="106" spans="6:15" ht="18">
      <c r="F106"/>
      <c r="G106"/>
      <c r="H106"/>
      <c r="I106"/>
      <c r="J106"/>
      <c r="K106"/>
      <c r="L106"/>
      <c r="M106"/>
      <c r="N106"/>
      <c r="O106"/>
    </row>
    <row r="107" spans="6:15" ht="18">
      <c r="F107"/>
      <c r="G107"/>
      <c r="H107"/>
      <c r="I107"/>
      <c r="J107"/>
      <c r="K107"/>
      <c r="L107"/>
      <c r="M107"/>
      <c r="N107"/>
      <c r="O107"/>
    </row>
    <row r="108" spans="6:15" ht="18">
      <c r="F108"/>
      <c r="G108"/>
      <c r="H108"/>
      <c r="I108"/>
      <c r="J108"/>
      <c r="K108"/>
      <c r="L108"/>
      <c r="M108"/>
      <c r="N108"/>
      <c r="O108"/>
    </row>
    <row r="109" spans="6:15" ht="18">
      <c r="F109"/>
      <c r="G109"/>
      <c r="H109"/>
      <c r="I109"/>
      <c r="J109"/>
      <c r="K109"/>
      <c r="L109"/>
      <c r="M109"/>
      <c r="N109"/>
      <c r="O109"/>
    </row>
    <row r="110" spans="6:15" ht="18">
      <c r="F110"/>
      <c r="G110"/>
      <c r="H110"/>
      <c r="I110"/>
      <c r="J110"/>
      <c r="K110"/>
      <c r="L110"/>
      <c r="M110"/>
      <c r="N110"/>
      <c r="O110"/>
    </row>
    <row r="111" spans="6:15" ht="18">
      <c r="F111"/>
      <c r="G111"/>
      <c r="H111"/>
      <c r="I111"/>
      <c r="J111"/>
      <c r="K111"/>
      <c r="L111"/>
      <c r="M111"/>
      <c r="N111"/>
      <c r="O111"/>
    </row>
    <row r="112" spans="6:15" ht="18">
      <c r="F112"/>
      <c r="G112"/>
      <c r="H112"/>
      <c r="I112"/>
      <c r="J112"/>
      <c r="K112"/>
      <c r="L112"/>
      <c r="M112"/>
      <c r="N112"/>
      <c r="O112"/>
    </row>
    <row r="113" spans="6:15" ht="18">
      <c r="F113"/>
      <c r="G113"/>
      <c r="H113"/>
      <c r="I113"/>
      <c r="J113"/>
      <c r="K113"/>
      <c r="L113"/>
      <c r="M113"/>
      <c r="N113"/>
      <c r="O113"/>
    </row>
    <row r="114" spans="6:15" ht="18">
      <c r="F114"/>
      <c r="G114"/>
      <c r="H114"/>
      <c r="I114"/>
      <c r="J114"/>
      <c r="K114"/>
      <c r="L114"/>
      <c r="M114"/>
      <c r="N114"/>
      <c r="O114"/>
    </row>
    <row r="115" spans="6:15" ht="18">
      <c r="F115"/>
      <c r="G115"/>
      <c r="H115"/>
      <c r="I115"/>
      <c r="J115"/>
      <c r="K115"/>
      <c r="L115"/>
      <c r="M115"/>
      <c r="N115"/>
      <c r="O115"/>
    </row>
    <row r="116" spans="6:15" ht="18">
      <c r="F116"/>
      <c r="G116"/>
      <c r="H116"/>
      <c r="I116"/>
      <c r="J116"/>
      <c r="K116"/>
      <c r="L116"/>
      <c r="M116"/>
      <c r="N116"/>
      <c r="O11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1.875" style="0" customWidth="1"/>
    <col min="2" max="2" width="4.25390625" style="0" customWidth="1"/>
    <col min="3" max="3" width="11.25390625" style="0" customWidth="1"/>
  </cols>
  <sheetData>
    <row r="1" spans="1:4" ht="12.75">
      <c r="A1" s="36" t="s">
        <v>1</v>
      </c>
      <c r="B1" s="40" t="s">
        <v>15</v>
      </c>
      <c r="C1" t="s">
        <v>13</v>
      </c>
      <c r="D1" s="35">
        <f>A14</f>
        <v>10</v>
      </c>
    </row>
    <row r="2" spans="1:2" ht="16.5" customHeight="1">
      <c r="A2" s="37" t="s">
        <v>146</v>
      </c>
      <c r="B2" s="38">
        <v>10</v>
      </c>
    </row>
    <row r="3" spans="1:2" ht="16.5" customHeight="1">
      <c r="A3" s="37" t="s">
        <v>147</v>
      </c>
      <c r="B3" s="38">
        <v>8</v>
      </c>
    </row>
    <row r="4" spans="1:2" ht="16.5" customHeight="1">
      <c r="A4" s="37" t="s">
        <v>76</v>
      </c>
      <c r="B4" s="38">
        <v>6</v>
      </c>
    </row>
    <row r="5" spans="1:2" ht="16.5" customHeight="1">
      <c r="A5" s="37" t="s">
        <v>73</v>
      </c>
      <c r="B5" s="38">
        <v>9</v>
      </c>
    </row>
    <row r="6" spans="1:2" ht="16.5" customHeight="1">
      <c r="A6" s="37" t="s">
        <v>14</v>
      </c>
      <c r="B6" s="38">
        <v>5</v>
      </c>
    </row>
    <row r="7" spans="1:2" ht="16.5" customHeight="1">
      <c r="A7" s="37" t="s">
        <v>77</v>
      </c>
      <c r="B7" s="38">
        <v>3</v>
      </c>
    </row>
    <row r="8" spans="1:2" ht="16.5" customHeight="1">
      <c r="A8" s="37" t="s">
        <v>72</v>
      </c>
      <c r="B8" s="38">
        <v>7</v>
      </c>
    </row>
    <row r="9" spans="1:2" ht="16.5" customHeight="1">
      <c r="A9" s="37" t="s">
        <v>75</v>
      </c>
      <c r="B9" s="38">
        <v>4</v>
      </c>
    </row>
    <row r="10" spans="1:2" ht="16.5" customHeight="1">
      <c r="A10" s="37" t="s">
        <v>71</v>
      </c>
      <c r="B10" s="38">
        <v>2</v>
      </c>
    </row>
    <row r="11" spans="1:2" ht="16.5" customHeight="1">
      <c r="A11" s="37" t="s">
        <v>74</v>
      </c>
      <c r="B11" s="38">
        <v>1</v>
      </c>
    </row>
    <row r="12" spans="1:2" ht="16.5" customHeight="1">
      <c r="A12" s="37"/>
      <c r="B12" s="40" t="s">
        <v>145</v>
      </c>
    </row>
    <row r="13" spans="1:2" ht="16.5" customHeight="1">
      <c r="A13" s="36"/>
      <c r="B13" s="39"/>
    </row>
    <row r="14" spans="1:2" ht="16.5" customHeight="1">
      <c r="A14" s="34">
        <f>SUBTOTAL(103,A2:A13)</f>
        <v>10</v>
      </c>
      <c r="B14" s="34"/>
    </row>
    <row r="15" ht="16.5" customHeight="1">
      <c r="A15" s="33"/>
    </row>
    <row r="16" ht="16.5" customHeight="1">
      <c r="A16" s="33"/>
    </row>
    <row r="17" ht="16.5" customHeight="1">
      <c r="A17" s="33"/>
    </row>
    <row r="18" ht="16.5" customHeight="1">
      <c r="A18" s="33"/>
    </row>
    <row r="19" ht="16.5" customHeight="1">
      <c r="A19" s="33"/>
    </row>
    <row r="20" ht="15.75" customHeight="1">
      <c r="A20" s="33"/>
    </row>
    <row r="21" ht="16.5" customHeight="1">
      <c r="A21" s="33"/>
    </row>
    <row r="22" ht="16.5" customHeight="1">
      <c r="A22" s="33"/>
    </row>
    <row r="23" ht="16.5" customHeight="1">
      <c r="A23" s="33"/>
    </row>
  </sheetData>
  <sheetProtection formatCells="0" formatColumns="0" formatRows="0" sort="0" autoFilter="0"/>
  <dataValidations count="1">
    <dataValidation allowBlank="1" showInputMessage="1" showErrorMessage="1" prompt="Можно сделать сортировку по алфавиту" sqref="A15:A23 A2:A13"/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3">
      <selection activeCell="D39" sqref="D39"/>
    </sheetView>
  </sheetViews>
  <sheetFormatPr defaultColWidth="9.00390625" defaultRowHeight="12.75"/>
  <cols>
    <col min="1" max="1" width="3.375" style="140" customWidth="1"/>
    <col min="2" max="2" width="9.25390625" style="0" customWidth="1"/>
    <col min="3" max="3" width="6.25390625" style="0" customWidth="1"/>
    <col min="4" max="4" width="33.25390625" style="0" customWidth="1"/>
    <col min="6" max="6" width="0.12890625" style="0" hidden="1" customWidth="1"/>
    <col min="7" max="7" width="0.2421875" style="0" hidden="1" customWidth="1"/>
    <col min="8" max="8" width="9.25390625" style="0" customWidth="1"/>
    <col min="9" max="9" width="37.00390625" style="0" customWidth="1"/>
    <col min="10" max="10" width="9.00390625" style="0" customWidth="1"/>
    <col min="11" max="11" width="11.25390625" style="0" customWidth="1"/>
  </cols>
  <sheetData>
    <row r="1" ht="12.75"/>
    <row r="2" spans="1:13" ht="84.75" customHeight="1">
      <c r="A2" s="221" t="s">
        <v>263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M2" s="183"/>
    </row>
    <row r="3" ht="13.5" thickBot="1"/>
    <row r="4" spans="2:11" ht="31.5" customHeight="1">
      <c r="B4" s="129"/>
      <c r="C4" s="130"/>
      <c r="D4" s="131"/>
      <c r="E4" s="222" t="s">
        <v>238</v>
      </c>
      <c r="F4" s="223"/>
      <c r="G4" s="223"/>
      <c r="H4" s="224"/>
      <c r="I4" s="132"/>
      <c r="J4" s="133"/>
      <c r="K4" s="134"/>
    </row>
    <row r="5" spans="2:11" ht="15.75">
      <c r="B5" s="93"/>
      <c r="C5" s="92"/>
      <c r="D5" s="91" t="s">
        <v>199</v>
      </c>
      <c r="E5" s="225">
        <v>1</v>
      </c>
      <c r="F5" s="226"/>
      <c r="G5" s="226"/>
      <c r="H5" s="227"/>
      <c r="I5" s="90" t="s">
        <v>199</v>
      </c>
      <c r="J5" s="94"/>
      <c r="K5" s="95"/>
    </row>
    <row r="6" spans="2:11" ht="27.75" customHeight="1" thickBot="1">
      <c r="B6" s="87">
        <v>1</v>
      </c>
      <c r="C6" s="228" t="s">
        <v>200</v>
      </c>
      <c r="D6" s="229"/>
      <c r="E6" s="230"/>
      <c r="F6" s="96"/>
      <c r="G6" s="96"/>
      <c r="H6" s="231" t="s">
        <v>201</v>
      </c>
      <c r="I6" s="232"/>
      <c r="J6" s="233"/>
      <c r="K6" s="88">
        <v>2</v>
      </c>
    </row>
    <row r="7" spans="2:11" ht="18.75" thickBot="1">
      <c r="B7" s="24"/>
      <c r="C7" s="25"/>
      <c r="D7" s="26"/>
      <c r="E7" s="28"/>
      <c r="F7" s="29"/>
      <c r="G7" s="30"/>
      <c r="H7" s="27"/>
      <c r="I7" s="31"/>
      <c r="J7" s="32"/>
      <c r="K7" s="24"/>
    </row>
    <row r="8" spans="1:11" ht="57" customHeight="1" thickBot="1">
      <c r="A8" s="152" t="s">
        <v>0</v>
      </c>
      <c r="B8" s="135" t="s">
        <v>202</v>
      </c>
      <c r="C8" s="114" t="s">
        <v>207</v>
      </c>
      <c r="D8" s="123" t="s">
        <v>203</v>
      </c>
      <c r="E8" s="107" t="s">
        <v>141</v>
      </c>
      <c r="F8" s="103" t="s">
        <v>139</v>
      </c>
      <c r="G8" s="103" t="s">
        <v>140</v>
      </c>
      <c r="H8" s="107" t="s">
        <v>3</v>
      </c>
      <c r="I8" s="123" t="s">
        <v>204</v>
      </c>
      <c r="J8" s="114" t="s">
        <v>206</v>
      </c>
      <c r="K8" s="135" t="s">
        <v>205</v>
      </c>
    </row>
    <row r="9" spans="1:11" ht="38.25" customHeight="1">
      <c r="A9" s="153">
        <v>1</v>
      </c>
      <c r="B9" s="136">
        <v>-40</v>
      </c>
      <c r="C9" s="124" t="str">
        <f>IF(ISBLANK(Соревн!E2),"",Соревн!E2)</f>
        <v>w</v>
      </c>
      <c r="D9" s="154" t="s">
        <v>169</v>
      </c>
      <c r="E9" s="108">
        <v>0</v>
      </c>
      <c r="F9" s="104">
        <f aca="true" t="shared" si="0" ref="F9:F15">IF(E9&gt;H9,1,0)</f>
        <v>0</v>
      </c>
      <c r="G9" s="111">
        <f aca="true" t="shared" si="1" ref="G9:G15">IF(E9&lt;H9,1,0)</f>
        <v>1</v>
      </c>
      <c r="H9" s="108">
        <v>10</v>
      </c>
      <c r="I9" s="158" t="s">
        <v>182</v>
      </c>
      <c r="J9" s="99" t="str">
        <f aca="true" t="shared" si="2" ref="J9:J19">IF(ISBLANK(C9)," ",C9)</f>
        <v>w</v>
      </c>
      <c r="K9" s="192">
        <v>-40</v>
      </c>
    </row>
    <row r="10" spans="1:11" ht="38.25" customHeight="1">
      <c r="A10" s="153">
        <v>2</v>
      </c>
      <c r="B10" s="136">
        <v>-46</v>
      </c>
      <c r="C10" s="125" t="str">
        <f>IF(ISBLANK(Соревн!E3),"",Соревн!E3)</f>
        <v>m</v>
      </c>
      <c r="D10" s="154" t="s">
        <v>168</v>
      </c>
      <c r="E10" s="108">
        <v>0</v>
      </c>
      <c r="F10" s="104">
        <f t="shared" si="0"/>
        <v>0</v>
      </c>
      <c r="G10" s="111">
        <f t="shared" si="1"/>
        <v>1</v>
      </c>
      <c r="H10" s="108">
        <v>10</v>
      </c>
      <c r="I10" s="158" t="s">
        <v>183</v>
      </c>
      <c r="J10" s="97" t="str">
        <f t="shared" si="2"/>
        <v>m</v>
      </c>
      <c r="K10" s="193">
        <v>-46</v>
      </c>
    </row>
    <row r="11" spans="1:11" ht="38.25" customHeight="1">
      <c r="A11" s="153">
        <v>3</v>
      </c>
      <c r="B11" s="136">
        <v>-44</v>
      </c>
      <c r="C11" s="125" t="str">
        <f>IF(ISBLANK(Соревн!E4),"",Соревн!E4)</f>
        <v>w</v>
      </c>
      <c r="D11" s="154" t="s">
        <v>171</v>
      </c>
      <c r="E11" s="108">
        <v>10</v>
      </c>
      <c r="F11" s="104">
        <f t="shared" si="0"/>
        <v>1</v>
      </c>
      <c r="G11" s="111">
        <f t="shared" si="1"/>
        <v>0</v>
      </c>
      <c r="H11" s="108">
        <v>0</v>
      </c>
      <c r="I11" s="158" t="s">
        <v>184</v>
      </c>
      <c r="J11" s="97" t="str">
        <f t="shared" si="2"/>
        <v>w</v>
      </c>
      <c r="K11" s="193">
        <v>-44</v>
      </c>
    </row>
    <row r="12" spans="1:11" ht="38.25" customHeight="1">
      <c r="A12" s="153">
        <v>4</v>
      </c>
      <c r="B12" s="136">
        <v>-50</v>
      </c>
      <c r="C12" s="125" t="str">
        <f>IF(ISBLANK(Соревн!E5),"",Соревн!E5)</f>
        <v>m</v>
      </c>
      <c r="D12" s="154" t="s">
        <v>170</v>
      </c>
      <c r="E12" s="108">
        <v>0</v>
      </c>
      <c r="F12" s="104">
        <f t="shared" si="0"/>
        <v>0</v>
      </c>
      <c r="G12" s="111">
        <f t="shared" si="1"/>
        <v>1</v>
      </c>
      <c r="H12" s="108">
        <v>10</v>
      </c>
      <c r="I12" s="158" t="s">
        <v>185</v>
      </c>
      <c r="J12" s="97" t="str">
        <f t="shared" si="2"/>
        <v>m</v>
      </c>
      <c r="K12" s="98">
        <f aca="true" t="shared" si="3" ref="K12:K19">IF(ISBLANK(B12)," ",B12)</f>
        <v>-50</v>
      </c>
    </row>
    <row r="13" spans="1:11" ht="38.25" customHeight="1">
      <c r="A13" s="153">
        <v>5</v>
      </c>
      <c r="B13" s="136">
        <v>-48</v>
      </c>
      <c r="C13" s="125" t="str">
        <f>IF(ISBLANK(Соревн!E6),"",Соревн!E6)</f>
        <v>w</v>
      </c>
      <c r="D13" s="154" t="s">
        <v>252</v>
      </c>
      <c r="E13" s="108">
        <v>7</v>
      </c>
      <c r="F13" s="104">
        <f t="shared" si="0"/>
        <v>1</v>
      </c>
      <c r="G13" s="111">
        <f t="shared" si="1"/>
        <v>0</v>
      </c>
      <c r="H13" s="108">
        <v>0</v>
      </c>
      <c r="I13" s="158" t="s">
        <v>190</v>
      </c>
      <c r="J13" s="97" t="str">
        <f t="shared" si="2"/>
        <v>w</v>
      </c>
      <c r="K13" s="98">
        <f t="shared" si="3"/>
        <v>-48</v>
      </c>
    </row>
    <row r="14" spans="1:11" ht="38.25" customHeight="1">
      <c r="A14" s="153">
        <v>6</v>
      </c>
      <c r="B14" s="136">
        <v>-55</v>
      </c>
      <c r="C14" s="125" t="str">
        <f>IF(ISBLANK(Соревн!E7),"",Соревн!E7)</f>
        <v>m</v>
      </c>
      <c r="D14" s="154" t="s">
        <v>172</v>
      </c>
      <c r="E14" s="108">
        <v>0</v>
      </c>
      <c r="F14" s="104">
        <f t="shared" si="0"/>
        <v>0</v>
      </c>
      <c r="G14" s="111">
        <f t="shared" si="1"/>
        <v>1</v>
      </c>
      <c r="H14" s="108">
        <v>10</v>
      </c>
      <c r="I14" s="165" t="s">
        <v>191</v>
      </c>
      <c r="J14" s="97" t="str">
        <f t="shared" si="2"/>
        <v>m</v>
      </c>
      <c r="K14" s="98">
        <f t="shared" si="3"/>
        <v>-55</v>
      </c>
    </row>
    <row r="15" spans="1:11" ht="38.25" customHeight="1">
      <c r="A15" s="153">
        <v>7</v>
      </c>
      <c r="B15" s="136">
        <v>-52</v>
      </c>
      <c r="C15" s="125" t="str">
        <f>IF(ISBLANK(Соревн!E8),"",Соревн!E8)</f>
        <v>w</v>
      </c>
      <c r="D15" s="167" t="s">
        <v>230</v>
      </c>
      <c r="E15" s="108">
        <v>0</v>
      </c>
      <c r="F15" s="104">
        <f t="shared" si="0"/>
        <v>0</v>
      </c>
      <c r="G15" s="111">
        <f t="shared" si="1"/>
        <v>1</v>
      </c>
      <c r="H15" s="108">
        <v>10</v>
      </c>
      <c r="I15" s="158" t="s">
        <v>193</v>
      </c>
      <c r="J15" s="97" t="str">
        <f t="shared" si="2"/>
        <v>w</v>
      </c>
      <c r="K15" s="98">
        <f t="shared" si="3"/>
        <v>-52</v>
      </c>
    </row>
    <row r="16" spans="1:11" ht="38.25" customHeight="1">
      <c r="A16" s="153">
        <v>8</v>
      </c>
      <c r="B16" s="136">
        <v>-60</v>
      </c>
      <c r="C16" s="125" t="str">
        <f>IF(ISBLANK(Соревн!E9),"",Соревн!E9)</f>
        <v>m</v>
      </c>
      <c r="D16" s="154" t="s">
        <v>173</v>
      </c>
      <c r="E16" s="108">
        <v>0</v>
      </c>
      <c r="F16" s="104">
        <f>IF(E16&gt;H16,1,0)</f>
        <v>0</v>
      </c>
      <c r="G16" s="111">
        <f>IF(E16&lt;H16,1,0)</f>
        <v>1</v>
      </c>
      <c r="H16" s="108">
        <v>10</v>
      </c>
      <c r="I16" s="158" t="s">
        <v>192</v>
      </c>
      <c r="J16" s="97" t="str">
        <f t="shared" si="2"/>
        <v>m</v>
      </c>
      <c r="K16" s="98">
        <f t="shared" si="3"/>
        <v>-60</v>
      </c>
    </row>
    <row r="17" spans="1:11" ht="38.25" customHeight="1">
      <c r="A17" s="153">
        <v>9</v>
      </c>
      <c r="B17" s="136">
        <v>-57</v>
      </c>
      <c r="C17" s="125" t="str">
        <f>IF(ISBLANK(Соревн!E10),"",Соревн!E10)</f>
        <v>w</v>
      </c>
      <c r="D17" s="154" t="s">
        <v>174</v>
      </c>
      <c r="E17" s="108">
        <v>0</v>
      </c>
      <c r="F17" s="104">
        <f>IF(E17&gt;H17,1,0)</f>
        <v>0</v>
      </c>
      <c r="G17" s="111">
        <f>IF(E17&lt;H17,1,0)</f>
        <v>1</v>
      </c>
      <c r="H17" s="108">
        <v>5</v>
      </c>
      <c r="I17" s="158" t="s">
        <v>194</v>
      </c>
      <c r="J17" s="97" t="str">
        <f t="shared" si="2"/>
        <v>w</v>
      </c>
      <c r="K17" s="98">
        <f t="shared" si="3"/>
        <v>-57</v>
      </c>
    </row>
    <row r="18" spans="1:11" ht="38.25" customHeight="1" thickBot="1">
      <c r="A18" s="153">
        <v>10</v>
      </c>
      <c r="B18" s="137">
        <v>-66</v>
      </c>
      <c r="C18" s="126" t="str">
        <f>IF(ISBLANK(Соревн!E11),"",Соревн!E11)</f>
        <v>m</v>
      </c>
      <c r="D18" s="155" t="s">
        <v>175</v>
      </c>
      <c r="E18" s="109">
        <v>10</v>
      </c>
      <c r="F18" s="105">
        <f>IF(E18&gt;H18,1,0)</f>
        <v>1</v>
      </c>
      <c r="G18" s="112">
        <f>IF(E18&lt;H18,1,0)</f>
        <v>0</v>
      </c>
      <c r="H18" s="109">
        <v>0</v>
      </c>
      <c r="I18" s="159"/>
      <c r="J18" s="100" t="str">
        <f t="shared" si="2"/>
        <v>m</v>
      </c>
      <c r="K18" s="102">
        <f t="shared" si="3"/>
        <v>-66</v>
      </c>
    </row>
    <row r="19" spans="1:11" ht="38.25" customHeight="1" thickBot="1">
      <c r="A19" s="153">
        <v>11</v>
      </c>
      <c r="B19" s="136">
        <v>-63</v>
      </c>
      <c r="C19" s="182" t="s">
        <v>67</v>
      </c>
      <c r="D19" s="157" t="s">
        <v>178</v>
      </c>
      <c r="E19" s="110">
        <v>1</v>
      </c>
      <c r="F19" s="106">
        <f>IF(E19&gt;H19,1,0)</f>
        <v>1</v>
      </c>
      <c r="G19" s="113">
        <f>IF(E19&lt;H19,1,0)</f>
        <v>0</v>
      </c>
      <c r="H19" s="110">
        <v>0</v>
      </c>
      <c r="I19" s="158" t="s">
        <v>186</v>
      </c>
      <c r="J19" s="101" t="str">
        <f t="shared" si="2"/>
        <v>w</v>
      </c>
      <c r="K19" s="98">
        <f t="shared" si="3"/>
        <v>-63</v>
      </c>
    </row>
    <row r="20" spans="1:11" ht="38.25" customHeight="1" thickBot="1">
      <c r="A20" s="153">
        <v>12</v>
      </c>
      <c r="B20" s="138">
        <v>-73</v>
      </c>
      <c r="C20" s="127" t="str">
        <f>IF(ISBLANK(Соревн!E13),"",Соревн!E13)</f>
        <v>m</v>
      </c>
      <c r="D20" s="156" t="s">
        <v>177</v>
      </c>
      <c r="E20" s="119">
        <v>0</v>
      </c>
      <c r="F20" s="122">
        <f>SUM(F9:F21)</f>
        <v>0</v>
      </c>
      <c r="G20" s="121">
        <f>SUM(G9:G21)</f>
        <v>0</v>
      </c>
      <c r="H20" s="120">
        <v>10</v>
      </c>
      <c r="I20" s="160" t="s">
        <v>196</v>
      </c>
      <c r="J20" s="190" t="str">
        <f aca="true" t="shared" si="4" ref="J20:J25">IF(ISBLANK(C20)," ",C20)</f>
        <v>m</v>
      </c>
      <c r="K20" s="194">
        <f aca="true" t="shared" si="5" ref="K20:K25">IF(ISBLANK(B20)," ",B20)</f>
        <v>-73</v>
      </c>
    </row>
    <row r="21" spans="1:11" ht="38.25" customHeight="1">
      <c r="A21" s="153">
        <v>13</v>
      </c>
      <c r="B21" s="139">
        <v>-70</v>
      </c>
      <c r="C21" s="128" t="s">
        <v>67</v>
      </c>
      <c r="D21" s="211" t="s">
        <v>176</v>
      </c>
      <c r="E21" s="115">
        <v>0</v>
      </c>
      <c r="F21" s="116">
        <f>IF(E21&gt;H21,1,0)</f>
        <v>0</v>
      </c>
      <c r="G21" s="117">
        <f>IF(E21&lt;H21,1,0)</f>
        <v>1</v>
      </c>
      <c r="H21" s="118">
        <v>10</v>
      </c>
      <c r="I21" s="161" t="s">
        <v>197</v>
      </c>
      <c r="J21" s="191" t="str">
        <f t="shared" si="4"/>
        <v>w</v>
      </c>
      <c r="K21" s="195">
        <f t="shared" si="5"/>
        <v>-70</v>
      </c>
    </row>
    <row r="22" spans="1:11" ht="38.25" customHeight="1">
      <c r="A22" s="141">
        <v>14</v>
      </c>
      <c r="B22" s="136">
        <v>-81</v>
      </c>
      <c r="C22" s="125" t="s">
        <v>144</v>
      </c>
      <c r="D22" s="154" t="s">
        <v>179</v>
      </c>
      <c r="E22" s="108">
        <v>0</v>
      </c>
      <c r="F22" s="104">
        <f>IF(E22&gt;H22,1,0)</f>
        <v>0</v>
      </c>
      <c r="G22" s="111">
        <f>IF(E22&lt;H22,1,0)</f>
        <v>1</v>
      </c>
      <c r="H22" s="108">
        <v>10</v>
      </c>
      <c r="I22" s="158" t="s">
        <v>198</v>
      </c>
      <c r="J22" s="97" t="str">
        <f t="shared" si="4"/>
        <v>m</v>
      </c>
      <c r="K22" s="98">
        <f t="shared" si="5"/>
        <v>-81</v>
      </c>
    </row>
    <row r="23" spans="1:11" ht="38.25" customHeight="1" thickBot="1">
      <c r="A23" s="141">
        <v>15</v>
      </c>
      <c r="B23" s="168" t="s">
        <v>148</v>
      </c>
      <c r="C23" s="169" t="s">
        <v>67</v>
      </c>
      <c r="D23" s="170" t="s">
        <v>253</v>
      </c>
      <c r="E23" s="174">
        <v>10</v>
      </c>
      <c r="F23" s="175">
        <f>IF(E23&gt;H23,1,0)</f>
        <v>1</v>
      </c>
      <c r="G23" s="176">
        <f>IF(E23&lt;H23,1,0)</f>
        <v>0</v>
      </c>
      <c r="H23" s="174">
        <v>0</v>
      </c>
      <c r="I23" s="171" t="s">
        <v>187</v>
      </c>
      <c r="J23" s="172" t="str">
        <f t="shared" si="4"/>
        <v>w</v>
      </c>
      <c r="K23" s="173" t="str">
        <f t="shared" si="5"/>
        <v>70+</v>
      </c>
    </row>
    <row r="24" spans="1:11" ht="38.25" customHeight="1">
      <c r="A24" s="141">
        <v>16</v>
      </c>
      <c r="B24" s="136">
        <v>-90</v>
      </c>
      <c r="C24" s="125" t="s">
        <v>144</v>
      </c>
      <c r="D24" s="154" t="s">
        <v>180</v>
      </c>
      <c r="E24" s="108">
        <v>0</v>
      </c>
      <c r="F24" s="104">
        <f>IF(E24&gt;H24,1,0)</f>
        <v>0</v>
      </c>
      <c r="G24" s="111">
        <f>IF(E24&lt;H24,1,0)</f>
        <v>1</v>
      </c>
      <c r="H24" s="108">
        <v>10</v>
      </c>
      <c r="I24" s="158" t="s">
        <v>188</v>
      </c>
      <c r="J24" s="97" t="str">
        <f t="shared" si="4"/>
        <v>m</v>
      </c>
      <c r="K24" s="98">
        <f t="shared" si="5"/>
        <v>-90</v>
      </c>
    </row>
    <row r="25" spans="1:11" ht="38.25" customHeight="1" thickBot="1">
      <c r="A25" s="141">
        <v>17</v>
      </c>
      <c r="B25" s="177" t="s">
        <v>149</v>
      </c>
      <c r="C25" s="178" t="s">
        <v>144</v>
      </c>
      <c r="D25" s="167" t="s">
        <v>181</v>
      </c>
      <c r="E25" s="181">
        <v>0</v>
      </c>
      <c r="F25" s="175">
        <f>IF(E25&gt;H25,1,0)</f>
        <v>0</v>
      </c>
      <c r="G25" s="176">
        <f>IF(E25&lt;H25,1,0)</f>
        <v>1</v>
      </c>
      <c r="H25" s="181">
        <v>10</v>
      </c>
      <c r="I25" s="179" t="s">
        <v>189</v>
      </c>
      <c r="J25" s="180" t="str">
        <f t="shared" si="4"/>
        <v>m</v>
      </c>
      <c r="K25" s="173" t="str">
        <f t="shared" si="5"/>
        <v>90+</v>
      </c>
    </row>
    <row r="26" spans="2:11" ht="17.25" thickBot="1">
      <c r="B26" s="1"/>
      <c r="C26" s="6"/>
      <c r="D26" s="86" t="s">
        <v>237</v>
      </c>
      <c r="E26" s="81">
        <v>5</v>
      </c>
      <c r="F26" s="82"/>
      <c r="G26" s="82"/>
      <c r="H26" s="83">
        <v>12</v>
      </c>
      <c r="I26" s="3"/>
      <c r="J26" s="3"/>
      <c r="K26" s="5"/>
    </row>
    <row r="27" spans="2:11" ht="17.25" thickBot="1">
      <c r="B27" s="1"/>
      <c r="C27" s="6"/>
      <c r="D27" s="86"/>
      <c r="E27" s="84"/>
      <c r="F27" s="85"/>
      <c r="G27" s="85"/>
      <c r="H27" s="84"/>
      <c r="I27" s="3"/>
      <c r="J27" s="3"/>
      <c r="K27" s="5"/>
    </row>
    <row r="28" spans="2:11" ht="17.25" thickBot="1">
      <c r="B28" s="1"/>
      <c r="C28" s="6"/>
      <c r="D28" s="86" t="s">
        <v>236</v>
      </c>
      <c r="E28" s="81">
        <v>38</v>
      </c>
      <c r="F28" s="82"/>
      <c r="G28" s="82"/>
      <c r="H28" s="83">
        <v>115</v>
      </c>
      <c r="I28" s="3"/>
      <c r="J28" s="3"/>
      <c r="K28" s="5"/>
    </row>
    <row r="29" spans="2:11" ht="12.75">
      <c r="B29" s="1"/>
      <c r="C29" s="6"/>
      <c r="D29" s="2"/>
      <c r="E29" s="79"/>
      <c r="F29" s="80"/>
      <c r="G29" s="80"/>
      <c r="H29" s="79"/>
      <c r="I29" s="3"/>
      <c r="J29" s="3"/>
      <c r="K29" s="5"/>
    </row>
    <row r="30" spans="2:11" ht="16.5">
      <c r="B30" s="4"/>
      <c r="C30" s="7"/>
      <c r="D30" s="89" t="s">
        <v>4</v>
      </c>
      <c r="E30" s="220" t="s">
        <v>255</v>
      </c>
      <c r="F30" s="220"/>
      <c r="G30" s="220"/>
      <c r="H30" s="220"/>
      <c r="I30" s="220"/>
      <c r="J30" s="3"/>
      <c r="K30" s="3"/>
    </row>
    <row r="31" spans="4:5" ht="14.25">
      <c r="D31" s="189" t="s">
        <v>235</v>
      </c>
      <c r="E31" t="s">
        <v>254</v>
      </c>
    </row>
  </sheetData>
  <sheetProtection/>
  <mergeCells count="6">
    <mergeCell ref="E30:I30"/>
    <mergeCell ref="A2:K2"/>
    <mergeCell ref="E4:H4"/>
    <mergeCell ref="E5:H5"/>
    <mergeCell ref="C6:E6"/>
    <mergeCell ref="H6:J6"/>
  </mergeCells>
  <dataValidations count="3">
    <dataValidation type="list" allowBlank="1" showInputMessage="1" showErrorMessage="1" sqref="E21:E25 H9:H25 E9:E19">
      <formula1>"10,7,5,1,0"</formula1>
    </dataValidation>
    <dataValidation type="list" allowBlank="1" showInputMessage="1" showErrorMessage="1" sqref="K4">
      <formula1>"1,2,3,4"</formula1>
    </dataValidation>
    <dataValidation errorStyle="information" type="list" allowBlank="1" showInputMessage="1" showErrorMessage="1" prompt="Выбери или напечатай команду" error="Если название тебя устаивает - оставляй" sqref="C6 H6">
      <formula1>$L$5:$L$12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8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PageLayoutView="0" workbookViewId="0" topLeftCell="A16">
      <selection activeCell="B15" sqref="B15:K15"/>
    </sheetView>
  </sheetViews>
  <sheetFormatPr defaultColWidth="9.00390625" defaultRowHeight="12.75"/>
  <cols>
    <col min="1" max="1" width="3.375" style="140" customWidth="1"/>
    <col min="2" max="2" width="9.25390625" style="0" customWidth="1"/>
    <col min="3" max="3" width="6.25390625" style="0" customWidth="1"/>
    <col min="4" max="4" width="33.25390625" style="0" customWidth="1"/>
    <col min="6" max="6" width="0.12890625" style="0" hidden="1" customWidth="1"/>
    <col min="7" max="7" width="0.2421875" style="0" hidden="1" customWidth="1"/>
    <col min="8" max="8" width="9.25390625" style="0" customWidth="1"/>
    <col min="9" max="9" width="37.00390625" style="0" customWidth="1"/>
    <col min="10" max="10" width="9.00390625" style="0" customWidth="1"/>
    <col min="11" max="11" width="11.25390625" style="0" customWidth="1"/>
  </cols>
  <sheetData>
    <row r="1" ht="12.75"/>
    <row r="2" spans="1:13" ht="84.75" customHeight="1">
      <c r="A2" s="221" t="s">
        <v>262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M2" s="183"/>
    </row>
    <row r="3" ht="13.5" thickBot="1"/>
    <row r="4" spans="2:11" ht="31.5" customHeight="1">
      <c r="B4" s="129"/>
      <c r="C4" s="130"/>
      <c r="D4" s="131"/>
      <c r="E4" s="222" t="s">
        <v>238</v>
      </c>
      <c r="F4" s="223"/>
      <c r="G4" s="223"/>
      <c r="H4" s="224"/>
      <c r="I4" s="132"/>
      <c r="J4" s="133"/>
      <c r="K4" s="134"/>
    </row>
    <row r="5" spans="2:11" ht="15.75">
      <c r="B5" s="93"/>
      <c r="C5" s="92"/>
      <c r="D5" s="91" t="s">
        <v>199</v>
      </c>
      <c r="E5" s="225">
        <v>2</v>
      </c>
      <c r="F5" s="226"/>
      <c r="G5" s="226"/>
      <c r="H5" s="227"/>
      <c r="I5" s="90" t="s">
        <v>199</v>
      </c>
      <c r="J5" s="94"/>
      <c r="K5" s="95"/>
    </row>
    <row r="6" spans="2:11" ht="27.75" customHeight="1" thickBot="1">
      <c r="B6" s="87">
        <v>2</v>
      </c>
      <c r="C6" s="228" t="s">
        <v>201</v>
      </c>
      <c r="D6" s="229"/>
      <c r="E6" s="230"/>
      <c r="F6" s="96"/>
      <c r="G6" s="96"/>
      <c r="H6" s="231" t="s">
        <v>200</v>
      </c>
      <c r="I6" s="232"/>
      <c r="J6" s="233"/>
      <c r="K6" s="88">
        <v>1</v>
      </c>
    </row>
    <row r="7" spans="2:11" ht="18.75" thickBot="1">
      <c r="B7" s="24"/>
      <c r="C7" s="25"/>
      <c r="D7" s="26"/>
      <c r="E7" s="28"/>
      <c r="F7" s="29"/>
      <c r="G7" s="30"/>
      <c r="H7" s="27"/>
      <c r="I7" s="31"/>
      <c r="J7" s="32"/>
      <c r="K7" s="24"/>
    </row>
    <row r="8" spans="1:11" ht="57" customHeight="1" thickBot="1">
      <c r="A8" s="152" t="s">
        <v>0</v>
      </c>
      <c r="B8" s="135" t="s">
        <v>202</v>
      </c>
      <c r="C8" s="114" t="s">
        <v>207</v>
      </c>
      <c r="D8" s="123" t="s">
        <v>203</v>
      </c>
      <c r="E8" s="107" t="s">
        <v>141</v>
      </c>
      <c r="F8" s="103" t="s">
        <v>139</v>
      </c>
      <c r="G8" s="103" t="s">
        <v>140</v>
      </c>
      <c r="H8" s="107" t="s">
        <v>3</v>
      </c>
      <c r="I8" s="123" t="s">
        <v>204</v>
      </c>
      <c r="J8" s="114" t="s">
        <v>206</v>
      </c>
      <c r="K8" s="135" t="s">
        <v>205</v>
      </c>
    </row>
    <row r="9" spans="1:11" ht="38.25" customHeight="1">
      <c r="A9" s="153">
        <v>1</v>
      </c>
      <c r="B9" s="192">
        <v>-40</v>
      </c>
      <c r="C9" s="209" t="str">
        <f>IF(ISBLANK(Соревн!E2),"",Соревн!E2)</f>
        <v>w</v>
      </c>
      <c r="D9" s="158" t="s">
        <v>182</v>
      </c>
      <c r="E9" s="108">
        <v>10</v>
      </c>
      <c r="F9" s="104">
        <f aca="true" t="shared" si="0" ref="F9:F15">IF(E9&gt;H9,1,0)</f>
        <v>1</v>
      </c>
      <c r="G9" s="111">
        <f aca="true" t="shared" si="1" ref="G9:G15">IF(E9&lt;H9,1,0)</f>
        <v>0</v>
      </c>
      <c r="H9" s="108">
        <v>0</v>
      </c>
      <c r="I9" s="154" t="s">
        <v>169</v>
      </c>
      <c r="J9" s="197" t="str">
        <f aca="true" t="shared" si="2" ref="J9:J25">IF(ISBLANK(C9)," ",C9)</f>
        <v>w</v>
      </c>
      <c r="K9" s="192">
        <v>-40</v>
      </c>
    </row>
    <row r="10" spans="1:11" ht="38.25" customHeight="1">
      <c r="A10" s="153">
        <v>2</v>
      </c>
      <c r="B10" s="193">
        <v>-46</v>
      </c>
      <c r="C10" s="125" t="str">
        <f>IF(ISBLANK(Соревн!E3),"",Соревн!E3)</f>
        <v>m</v>
      </c>
      <c r="D10" s="158" t="s">
        <v>183</v>
      </c>
      <c r="E10" s="108">
        <v>10</v>
      </c>
      <c r="F10" s="104">
        <f t="shared" si="0"/>
        <v>1</v>
      </c>
      <c r="G10" s="111">
        <f t="shared" si="1"/>
        <v>0</v>
      </c>
      <c r="H10" s="108">
        <v>0</v>
      </c>
      <c r="I10" s="154" t="s">
        <v>246</v>
      </c>
      <c r="J10" s="198" t="str">
        <f t="shared" si="2"/>
        <v>m</v>
      </c>
      <c r="K10" s="193">
        <v>-46</v>
      </c>
    </row>
    <row r="11" spans="1:11" ht="38.25" customHeight="1">
      <c r="A11" s="153">
        <v>3</v>
      </c>
      <c r="B11" s="193">
        <v>-44</v>
      </c>
      <c r="C11" s="125" t="str">
        <f>IF(ISBLANK(Соревн!E4),"",Соревн!E4)</f>
        <v>w</v>
      </c>
      <c r="D11" s="158" t="s">
        <v>184</v>
      </c>
      <c r="E11" s="108">
        <v>10</v>
      </c>
      <c r="F11" s="104">
        <f t="shared" si="0"/>
        <v>1</v>
      </c>
      <c r="G11" s="111">
        <f t="shared" si="1"/>
        <v>0</v>
      </c>
      <c r="H11" s="108">
        <v>0</v>
      </c>
      <c r="I11" s="154" t="s">
        <v>171</v>
      </c>
      <c r="J11" s="198" t="str">
        <f t="shared" si="2"/>
        <v>w</v>
      </c>
      <c r="K11" s="193">
        <v>-44</v>
      </c>
    </row>
    <row r="12" spans="1:11" ht="54" customHeight="1">
      <c r="A12" s="153">
        <v>4</v>
      </c>
      <c r="B12" s="193">
        <v>-50</v>
      </c>
      <c r="C12" s="125" t="str">
        <f>IF(ISBLANK(Соревн!E5),"",Соревн!E5)</f>
        <v>m</v>
      </c>
      <c r="D12" s="158" t="s">
        <v>185</v>
      </c>
      <c r="E12" s="108">
        <v>10</v>
      </c>
      <c r="F12" s="104">
        <f t="shared" si="0"/>
        <v>1</v>
      </c>
      <c r="G12" s="111">
        <f t="shared" si="1"/>
        <v>0</v>
      </c>
      <c r="H12" s="108">
        <v>0</v>
      </c>
      <c r="I12" s="154" t="s">
        <v>170</v>
      </c>
      <c r="J12" s="198" t="str">
        <f t="shared" si="2"/>
        <v>m</v>
      </c>
      <c r="K12" s="98">
        <f aca="true" t="shared" si="3" ref="K12:K25">IF(ISBLANK(B12)," ",B12)</f>
        <v>-50</v>
      </c>
    </row>
    <row r="13" spans="1:11" ht="38.25" customHeight="1">
      <c r="A13" s="153">
        <v>5</v>
      </c>
      <c r="B13" s="193">
        <v>-48</v>
      </c>
      <c r="C13" s="125" t="str">
        <f>IF(ISBLANK(Соревн!E6),"",Соревн!E6)</f>
        <v>w</v>
      </c>
      <c r="D13" s="158" t="s">
        <v>190</v>
      </c>
      <c r="E13" s="108">
        <v>0</v>
      </c>
      <c r="F13" s="104">
        <f t="shared" si="0"/>
        <v>0</v>
      </c>
      <c r="G13" s="111">
        <f t="shared" si="1"/>
        <v>1</v>
      </c>
      <c r="H13" s="108">
        <v>1</v>
      </c>
      <c r="I13" s="154" t="s">
        <v>247</v>
      </c>
      <c r="J13" s="198" t="str">
        <f t="shared" si="2"/>
        <v>w</v>
      </c>
      <c r="K13" s="98">
        <f t="shared" si="3"/>
        <v>-48</v>
      </c>
    </row>
    <row r="14" spans="1:11" ht="38.25" customHeight="1">
      <c r="A14" s="153">
        <v>6</v>
      </c>
      <c r="B14" s="193">
        <v>-55</v>
      </c>
      <c r="C14" s="125" t="str">
        <f>IF(ISBLANK(Соревн!E7),"",Соревн!E7)</f>
        <v>m</v>
      </c>
      <c r="D14" s="165" t="s">
        <v>191</v>
      </c>
      <c r="E14" s="108">
        <v>10</v>
      </c>
      <c r="F14" s="104">
        <f t="shared" si="0"/>
        <v>1</v>
      </c>
      <c r="G14" s="111">
        <f t="shared" si="1"/>
        <v>0</v>
      </c>
      <c r="H14" s="108">
        <v>0</v>
      </c>
      <c r="I14" s="154" t="s">
        <v>172</v>
      </c>
      <c r="J14" s="198" t="str">
        <f t="shared" si="2"/>
        <v>m</v>
      </c>
      <c r="K14" s="98">
        <f t="shared" si="3"/>
        <v>-55</v>
      </c>
    </row>
    <row r="15" spans="1:11" ht="38.25" customHeight="1">
      <c r="A15" s="153">
        <v>7</v>
      </c>
      <c r="B15" s="193">
        <v>-52</v>
      </c>
      <c r="C15" s="125" t="str">
        <f>IF(ISBLANK(Соревн!E8),"",Соревн!E8)</f>
        <v>w</v>
      </c>
      <c r="D15" s="158" t="s">
        <v>193</v>
      </c>
      <c r="E15" s="108">
        <v>10</v>
      </c>
      <c r="F15" s="104">
        <f t="shared" si="0"/>
        <v>1</v>
      </c>
      <c r="G15" s="111">
        <f t="shared" si="1"/>
        <v>0</v>
      </c>
      <c r="H15" s="108">
        <v>0</v>
      </c>
      <c r="I15" s="167" t="s">
        <v>256</v>
      </c>
      <c r="J15" s="198" t="str">
        <f t="shared" si="2"/>
        <v>w</v>
      </c>
      <c r="K15" s="98">
        <f t="shared" si="3"/>
        <v>-52</v>
      </c>
    </row>
    <row r="16" spans="1:11" ht="38.25" customHeight="1">
      <c r="A16" s="153">
        <v>8</v>
      </c>
      <c r="B16" s="193">
        <v>-60</v>
      </c>
      <c r="C16" s="125" t="str">
        <f>IF(ISBLANK(Соревн!E9),"",Соревн!E9)</f>
        <v>m</v>
      </c>
      <c r="D16" s="158" t="s">
        <v>192</v>
      </c>
      <c r="E16" s="108">
        <v>0</v>
      </c>
      <c r="F16" s="104">
        <f>IF(E16&gt;H16,1,0)</f>
        <v>0</v>
      </c>
      <c r="G16" s="111">
        <f>IF(E16&lt;H16,1,0)</f>
        <v>1</v>
      </c>
      <c r="H16" s="108">
        <v>1</v>
      </c>
      <c r="I16" s="154" t="s">
        <v>248</v>
      </c>
      <c r="J16" s="198" t="str">
        <f t="shared" si="2"/>
        <v>m</v>
      </c>
      <c r="K16" s="98">
        <f t="shared" si="3"/>
        <v>-60</v>
      </c>
    </row>
    <row r="17" spans="1:11" ht="38.25" customHeight="1">
      <c r="A17" s="153">
        <v>9</v>
      </c>
      <c r="B17" s="193">
        <v>-57</v>
      </c>
      <c r="C17" s="125" t="str">
        <f>IF(ISBLANK(Соревн!E10),"",Соревн!E10)</f>
        <v>w</v>
      </c>
      <c r="D17" s="158" t="s">
        <v>194</v>
      </c>
      <c r="E17" s="108">
        <v>10</v>
      </c>
      <c r="F17" s="104">
        <f>IF(E17&gt;H17,1,0)</f>
        <v>1</v>
      </c>
      <c r="G17" s="111">
        <f>IF(E17&lt;H17,1,0)</f>
        <v>0</v>
      </c>
      <c r="H17" s="108">
        <v>0</v>
      </c>
      <c r="I17" s="154" t="s">
        <v>174</v>
      </c>
      <c r="J17" s="198" t="str">
        <f t="shared" si="2"/>
        <v>w</v>
      </c>
      <c r="K17" s="98">
        <f t="shared" si="3"/>
        <v>-57</v>
      </c>
    </row>
    <row r="18" spans="1:11" ht="38.25" customHeight="1" thickBot="1">
      <c r="A18" s="153">
        <v>10</v>
      </c>
      <c r="B18" s="205">
        <v>-66</v>
      </c>
      <c r="C18" s="126" t="str">
        <f>IF(ISBLANK(Соревн!E11),"",Соревн!E11)</f>
        <v>m</v>
      </c>
      <c r="D18" s="159"/>
      <c r="E18" s="109">
        <v>0</v>
      </c>
      <c r="F18" s="105">
        <f>IF(E18&gt;H18,1,0)</f>
        <v>0</v>
      </c>
      <c r="G18" s="112">
        <f>IF(E18&lt;H18,1,0)</f>
        <v>1</v>
      </c>
      <c r="H18" s="109">
        <v>10</v>
      </c>
      <c r="I18" s="155" t="s">
        <v>249</v>
      </c>
      <c r="J18" s="199" t="str">
        <f t="shared" si="2"/>
        <v>m</v>
      </c>
      <c r="K18" s="102">
        <f t="shared" si="3"/>
        <v>-66</v>
      </c>
    </row>
    <row r="19" spans="1:11" ht="38.25" customHeight="1" thickBot="1">
      <c r="A19" s="153">
        <v>11</v>
      </c>
      <c r="B19" s="193">
        <v>-63</v>
      </c>
      <c r="C19" s="182" t="s">
        <v>67</v>
      </c>
      <c r="D19" s="158" t="s">
        <v>186</v>
      </c>
      <c r="E19" s="109">
        <v>0</v>
      </c>
      <c r="F19" s="106">
        <f>IF(E19&gt;H19,1,0)</f>
        <v>0</v>
      </c>
      <c r="G19" s="113">
        <f>IF(E19&lt;H19,1,0)</f>
        <v>1</v>
      </c>
      <c r="H19" s="109">
        <v>7</v>
      </c>
      <c r="I19" s="213" t="s">
        <v>178</v>
      </c>
      <c r="J19" s="200" t="str">
        <f t="shared" si="2"/>
        <v>w</v>
      </c>
      <c r="K19" s="98">
        <f t="shared" si="3"/>
        <v>-63</v>
      </c>
    </row>
    <row r="20" spans="1:11" ht="38.25" customHeight="1" thickBot="1">
      <c r="A20" s="153">
        <v>12</v>
      </c>
      <c r="B20" s="206">
        <v>-73</v>
      </c>
      <c r="C20" s="127" t="str">
        <f>IF(ISBLANK(Соревн!E13),"",Соревн!E13)</f>
        <v>m</v>
      </c>
      <c r="D20" s="156" t="s">
        <v>196</v>
      </c>
      <c r="E20" s="109">
        <v>10</v>
      </c>
      <c r="F20" s="109">
        <v>0</v>
      </c>
      <c r="G20" s="109">
        <v>0</v>
      </c>
      <c r="H20" s="109">
        <v>0</v>
      </c>
      <c r="I20" s="196" t="s">
        <v>177</v>
      </c>
      <c r="J20" s="201" t="str">
        <f t="shared" si="2"/>
        <v>m</v>
      </c>
      <c r="K20" s="194">
        <f t="shared" si="3"/>
        <v>-73</v>
      </c>
    </row>
    <row r="21" spans="1:11" ht="38.25" customHeight="1">
      <c r="A21" s="153">
        <v>13</v>
      </c>
      <c r="B21" s="207">
        <v>-70</v>
      </c>
      <c r="C21" s="128" t="s">
        <v>67</v>
      </c>
      <c r="D21" s="157" t="s">
        <v>197</v>
      </c>
      <c r="E21" s="115">
        <v>10</v>
      </c>
      <c r="F21" s="116">
        <f>IF(E21&gt;H21,1,0)</f>
        <v>1</v>
      </c>
      <c r="G21" s="117">
        <f>IF(E21&lt;H21,1,0)</f>
        <v>0</v>
      </c>
      <c r="H21" s="118">
        <v>0</v>
      </c>
      <c r="I21" s="154" t="s">
        <v>250</v>
      </c>
      <c r="J21" s="202" t="str">
        <f t="shared" si="2"/>
        <v>w</v>
      </c>
      <c r="K21" s="195">
        <f t="shared" si="3"/>
        <v>-70</v>
      </c>
    </row>
    <row r="22" spans="1:11" ht="38.25" customHeight="1">
      <c r="A22" s="153">
        <v>14</v>
      </c>
      <c r="B22" s="193">
        <v>-81</v>
      </c>
      <c r="C22" s="125" t="s">
        <v>144</v>
      </c>
      <c r="D22" s="158" t="s">
        <v>198</v>
      </c>
      <c r="E22" s="108">
        <v>10</v>
      </c>
      <c r="F22" s="104">
        <f>IF(E22&gt;H22,1,0)</f>
        <v>1</v>
      </c>
      <c r="G22" s="111">
        <f>IF(E22&lt;H22,1,0)</f>
        <v>0</v>
      </c>
      <c r="H22" s="108">
        <v>0</v>
      </c>
      <c r="I22" s="154" t="s">
        <v>179</v>
      </c>
      <c r="J22" s="198" t="str">
        <f t="shared" si="2"/>
        <v>m</v>
      </c>
      <c r="K22" s="98">
        <f t="shared" si="3"/>
        <v>-81</v>
      </c>
    </row>
    <row r="23" spans="1:11" ht="38.25" customHeight="1" thickBot="1">
      <c r="A23" s="153">
        <v>15</v>
      </c>
      <c r="B23" s="208" t="s">
        <v>148</v>
      </c>
      <c r="C23" s="169" t="s">
        <v>67</v>
      </c>
      <c r="D23" s="171" t="s">
        <v>187</v>
      </c>
      <c r="E23" s="174">
        <v>0</v>
      </c>
      <c r="F23" s="175">
        <f>IF(E23&gt;H23,1,0)</f>
        <v>0</v>
      </c>
      <c r="G23" s="176">
        <f>IF(E23&lt;H23,1,0)</f>
        <v>1</v>
      </c>
      <c r="H23" s="174">
        <v>10</v>
      </c>
      <c r="I23" s="170" t="s">
        <v>251</v>
      </c>
      <c r="J23" s="203" t="str">
        <f t="shared" si="2"/>
        <v>w</v>
      </c>
      <c r="K23" s="173" t="str">
        <f t="shared" si="3"/>
        <v>70+</v>
      </c>
    </row>
    <row r="24" spans="1:11" ht="38.25" customHeight="1">
      <c r="A24" s="153">
        <v>16</v>
      </c>
      <c r="B24" s="193">
        <v>-90</v>
      </c>
      <c r="C24" s="125" t="s">
        <v>144</v>
      </c>
      <c r="D24" s="158" t="s">
        <v>188</v>
      </c>
      <c r="E24" s="108">
        <v>10</v>
      </c>
      <c r="F24" s="104">
        <f>IF(E24&gt;H24,1,0)</f>
        <v>1</v>
      </c>
      <c r="G24" s="111">
        <f>IF(E24&lt;H24,1,0)</f>
        <v>0</v>
      </c>
      <c r="H24" s="108">
        <v>0</v>
      </c>
      <c r="I24" s="154" t="s">
        <v>180</v>
      </c>
      <c r="J24" s="198" t="str">
        <f t="shared" si="2"/>
        <v>m</v>
      </c>
      <c r="K24" s="98">
        <f t="shared" si="3"/>
        <v>-90</v>
      </c>
    </row>
    <row r="25" spans="1:11" ht="38.25" customHeight="1" thickBot="1">
      <c r="A25" s="153">
        <v>17</v>
      </c>
      <c r="B25" s="208" t="s">
        <v>149</v>
      </c>
      <c r="C25" s="210" t="s">
        <v>144</v>
      </c>
      <c r="D25" s="179" t="s">
        <v>189</v>
      </c>
      <c r="E25" s="181">
        <v>10</v>
      </c>
      <c r="F25" s="175">
        <f>IF(E25&gt;H25,1,0)</f>
        <v>1</v>
      </c>
      <c r="G25" s="176">
        <f>IF(E25&lt;H25,1,0)</f>
        <v>0</v>
      </c>
      <c r="H25" s="181">
        <v>0</v>
      </c>
      <c r="I25" s="167" t="s">
        <v>181</v>
      </c>
      <c r="J25" s="204" t="str">
        <f t="shared" si="2"/>
        <v>m</v>
      </c>
      <c r="K25" s="173" t="str">
        <f t="shared" si="3"/>
        <v>90+</v>
      </c>
    </row>
    <row r="26" spans="2:11" ht="17.25" thickBot="1">
      <c r="B26" s="1"/>
      <c r="C26" s="6"/>
      <c r="D26" s="86" t="s">
        <v>237</v>
      </c>
      <c r="E26" s="81">
        <v>12</v>
      </c>
      <c r="F26" s="82"/>
      <c r="G26" s="82"/>
      <c r="H26" s="83">
        <v>5</v>
      </c>
      <c r="I26" s="3"/>
      <c r="J26" s="3"/>
      <c r="K26" s="5"/>
    </row>
    <row r="27" spans="2:11" ht="17.25" thickBot="1">
      <c r="B27" s="1"/>
      <c r="C27" s="6"/>
      <c r="D27" s="86"/>
      <c r="E27" s="84"/>
      <c r="F27" s="85"/>
      <c r="G27" s="85"/>
      <c r="H27" s="84"/>
      <c r="I27" s="3"/>
      <c r="J27" s="3"/>
      <c r="K27" s="5"/>
    </row>
    <row r="28" spans="2:11" ht="17.25" thickBot="1">
      <c r="B28" s="1"/>
      <c r="C28" s="6"/>
      <c r="D28" s="86" t="s">
        <v>236</v>
      </c>
      <c r="E28" s="81">
        <v>120</v>
      </c>
      <c r="F28" s="82"/>
      <c r="G28" s="82"/>
      <c r="H28" s="83">
        <v>29</v>
      </c>
      <c r="I28" s="3"/>
      <c r="J28" s="3"/>
      <c r="K28" s="5"/>
    </row>
    <row r="29" spans="2:11" ht="12.75">
      <c r="B29" s="1"/>
      <c r="C29" s="6"/>
      <c r="D29" s="2"/>
      <c r="E29" s="79"/>
      <c r="F29" s="80"/>
      <c r="G29" s="80"/>
      <c r="H29" s="79"/>
      <c r="I29" s="3"/>
      <c r="J29" s="3"/>
      <c r="K29" s="5"/>
    </row>
    <row r="30" spans="2:11" ht="16.5">
      <c r="B30" s="4"/>
      <c r="C30" s="7"/>
      <c r="D30" s="89" t="s">
        <v>4</v>
      </c>
      <c r="E30" s="220" t="s">
        <v>255</v>
      </c>
      <c r="F30" s="220"/>
      <c r="G30" s="220"/>
      <c r="H30" s="220"/>
      <c r="I30" s="220"/>
      <c r="J30" s="3"/>
      <c r="K30" s="3"/>
    </row>
    <row r="31" spans="4:5" ht="14.25">
      <c r="D31" s="189" t="s">
        <v>235</v>
      </c>
      <c r="E31" t="s">
        <v>254</v>
      </c>
    </row>
  </sheetData>
  <sheetProtection/>
  <mergeCells count="6">
    <mergeCell ref="A2:K2"/>
    <mergeCell ref="E4:H4"/>
    <mergeCell ref="E5:H5"/>
    <mergeCell ref="C6:E6"/>
    <mergeCell ref="H6:J6"/>
    <mergeCell ref="E30:I30"/>
  </mergeCells>
  <dataValidations count="3">
    <dataValidation errorStyle="information" type="list" allowBlank="1" showInputMessage="1" showErrorMessage="1" prompt="Выбери или напечатай команду" error="Если название тебя устаивает - оставляй" sqref="C6 H6">
      <formula1>$L$5:$L$12</formula1>
    </dataValidation>
    <dataValidation type="list" allowBlank="1" showInputMessage="1" showErrorMessage="1" sqref="K4">
      <formula1>"1,2,3,4"</formula1>
    </dataValidation>
    <dataValidation type="list" allowBlank="1" showInputMessage="1" showErrorMessage="1" sqref="E9:E25 H9:H25 F20:G20">
      <formula1>"10,7,5,1,0"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1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="70" zoomScaleNormal="70" zoomScalePageLayoutView="0" workbookViewId="0" topLeftCell="A20">
      <selection activeCell="E28" sqref="E28"/>
    </sheetView>
  </sheetViews>
  <sheetFormatPr defaultColWidth="9.00390625" defaultRowHeight="12.75"/>
  <cols>
    <col min="1" max="1" width="3.375" style="140" customWidth="1"/>
    <col min="2" max="2" width="9.25390625" style="0" customWidth="1"/>
    <col min="3" max="3" width="6.25390625" style="0" customWidth="1"/>
    <col min="4" max="4" width="33.25390625" style="0" customWidth="1"/>
    <col min="6" max="6" width="0.12890625" style="0" hidden="1" customWidth="1"/>
    <col min="7" max="7" width="0.2421875" style="0" hidden="1" customWidth="1"/>
    <col min="8" max="8" width="9.25390625" style="0" customWidth="1"/>
    <col min="9" max="9" width="37.00390625" style="0" customWidth="1"/>
    <col min="10" max="10" width="9.00390625" style="0" customWidth="1"/>
    <col min="11" max="11" width="11.25390625" style="0" customWidth="1"/>
  </cols>
  <sheetData>
    <row r="1" ht="12.75"/>
    <row r="2" spans="1:13" ht="84.75" customHeight="1">
      <c r="A2" s="221" t="s">
        <v>261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M2" s="183"/>
    </row>
    <row r="3" ht="13.5" thickBot="1"/>
    <row r="4" spans="2:11" ht="31.5" customHeight="1">
      <c r="B4" s="129"/>
      <c r="C4" s="130"/>
      <c r="D4" s="131"/>
      <c r="E4" s="222" t="s">
        <v>238</v>
      </c>
      <c r="F4" s="223"/>
      <c r="G4" s="223"/>
      <c r="H4" s="224"/>
      <c r="I4" s="132"/>
      <c r="J4" s="133"/>
      <c r="K4" s="134"/>
    </row>
    <row r="5" spans="2:11" ht="15.75">
      <c r="B5" s="93"/>
      <c r="C5" s="92"/>
      <c r="D5" s="91" t="s">
        <v>199</v>
      </c>
      <c r="E5" s="225">
        <v>3</v>
      </c>
      <c r="F5" s="226"/>
      <c r="G5" s="226"/>
      <c r="H5" s="227"/>
      <c r="I5" s="90" t="s">
        <v>199</v>
      </c>
      <c r="J5" s="94"/>
      <c r="K5" s="95"/>
    </row>
    <row r="6" spans="2:11" ht="27.75" customHeight="1" thickBot="1">
      <c r="B6" s="87">
        <v>1</v>
      </c>
      <c r="C6" s="228" t="s">
        <v>200</v>
      </c>
      <c r="D6" s="229"/>
      <c r="E6" s="230"/>
      <c r="F6" s="96"/>
      <c r="G6" s="96"/>
      <c r="H6" s="231" t="s">
        <v>201</v>
      </c>
      <c r="I6" s="232"/>
      <c r="J6" s="233"/>
      <c r="K6" s="88">
        <v>2</v>
      </c>
    </row>
    <row r="7" spans="2:11" ht="18.75" thickBot="1">
      <c r="B7" s="24"/>
      <c r="C7" s="25"/>
      <c r="D7" s="26"/>
      <c r="E7" s="28"/>
      <c r="F7" s="29"/>
      <c r="G7" s="30"/>
      <c r="H7" s="27"/>
      <c r="I7" s="31"/>
      <c r="J7" s="32"/>
      <c r="K7" s="24"/>
    </row>
    <row r="8" spans="1:11" ht="57" customHeight="1" thickBot="1">
      <c r="A8" s="152" t="s">
        <v>0</v>
      </c>
      <c r="B8" s="135" t="s">
        <v>202</v>
      </c>
      <c r="C8" s="114" t="s">
        <v>207</v>
      </c>
      <c r="D8" s="123" t="s">
        <v>203</v>
      </c>
      <c r="E8" s="107" t="s">
        <v>141</v>
      </c>
      <c r="F8" s="103" t="s">
        <v>139</v>
      </c>
      <c r="G8" s="103" t="s">
        <v>140</v>
      </c>
      <c r="H8" s="107" t="s">
        <v>3</v>
      </c>
      <c r="I8" s="123" t="s">
        <v>204</v>
      </c>
      <c r="J8" s="114" t="s">
        <v>206</v>
      </c>
      <c r="K8" s="135" t="s">
        <v>205</v>
      </c>
    </row>
    <row r="9" spans="1:11" ht="42.75" customHeight="1">
      <c r="A9" s="153">
        <v>1</v>
      </c>
      <c r="B9" s="136">
        <v>-40</v>
      </c>
      <c r="C9" s="124" t="str">
        <f>IF(ISBLANK(Соревн!E2),"",Соревн!E2)</f>
        <v>w</v>
      </c>
      <c r="D9" s="154" t="s">
        <v>169</v>
      </c>
      <c r="E9" s="108">
        <v>0</v>
      </c>
      <c r="F9" s="104">
        <f aca="true" t="shared" si="0" ref="F9:F15">IF(E9&gt;H9,1,0)</f>
        <v>0</v>
      </c>
      <c r="G9" s="111">
        <f aca="true" t="shared" si="1" ref="G9:G15">IF(E9&lt;H9,1,0)</f>
        <v>1</v>
      </c>
      <c r="H9" s="108">
        <v>10</v>
      </c>
      <c r="I9" s="158" t="s">
        <v>182</v>
      </c>
      <c r="J9" s="99" t="str">
        <f aca="true" t="shared" si="2" ref="J9:J25">IF(ISBLANK(C9)," ",C9)</f>
        <v>w</v>
      </c>
      <c r="K9" s="192">
        <v>-40</v>
      </c>
    </row>
    <row r="10" spans="1:11" ht="42.75" customHeight="1">
      <c r="A10" s="153">
        <v>2</v>
      </c>
      <c r="B10" s="136">
        <v>-46</v>
      </c>
      <c r="C10" s="125" t="str">
        <f>IF(ISBLANK(Соревн!E3),"",Соревн!E3)</f>
        <v>m</v>
      </c>
      <c r="D10" s="154" t="s">
        <v>168</v>
      </c>
      <c r="E10" s="108">
        <v>0</v>
      </c>
      <c r="F10" s="104">
        <f t="shared" si="0"/>
        <v>0</v>
      </c>
      <c r="G10" s="111">
        <f t="shared" si="1"/>
        <v>1</v>
      </c>
      <c r="H10" s="108">
        <v>10</v>
      </c>
      <c r="I10" s="158" t="s">
        <v>183</v>
      </c>
      <c r="J10" s="97" t="str">
        <f t="shared" si="2"/>
        <v>m</v>
      </c>
      <c r="K10" s="193">
        <v>-46</v>
      </c>
    </row>
    <row r="11" spans="1:11" ht="42.75" customHeight="1">
      <c r="A11" s="153">
        <v>3</v>
      </c>
      <c r="B11" s="136">
        <v>-44</v>
      </c>
      <c r="C11" s="125" t="str">
        <f>IF(ISBLANK(Соревн!E4),"",Соревн!E4)</f>
        <v>w</v>
      </c>
      <c r="D11" s="154" t="s">
        <v>171</v>
      </c>
      <c r="E11" s="108">
        <v>10</v>
      </c>
      <c r="F11" s="104">
        <f t="shared" si="0"/>
        <v>1</v>
      </c>
      <c r="G11" s="111">
        <f t="shared" si="1"/>
        <v>0</v>
      </c>
      <c r="H11" s="108">
        <v>0</v>
      </c>
      <c r="I11" s="158" t="s">
        <v>184</v>
      </c>
      <c r="J11" s="97" t="str">
        <f t="shared" si="2"/>
        <v>w</v>
      </c>
      <c r="K11" s="193">
        <v>-44</v>
      </c>
    </row>
    <row r="12" spans="1:11" ht="42.75" customHeight="1">
      <c r="A12" s="153">
        <v>4</v>
      </c>
      <c r="B12" s="136">
        <v>-50</v>
      </c>
      <c r="C12" s="125" t="str">
        <f>IF(ISBLANK(Соревн!E5),"",Соревн!E5)</f>
        <v>m</v>
      </c>
      <c r="D12" s="154" t="s">
        <v>243</v>
      </c>
      <c r="E12" s="108">
        <v>0</v>
      </c>
      <c r="F12" s="104">
        <f t="shared" si="0"/>
        <v>0</v>
      </c>
      <c r="G12" s="111">
        <f t="shared" si="1"/>
        <v>1</v>
      </c>
      <c r="H12" s="108">
        <v>10</v>
      </c>
      <c r="I12" s="158" t="s">
        <v>185</v>
      </c>
      <c r="J12" s="97" t="str">
        <f t="shared" si="2"/>
        <v>m</v>
      </c>
      <c r="K12" s="98">
        <f aca="true" t="shared" si="3" ref="K12:K25">IF(ISBLANK(B12)," ",B12)</f>
        <v>-50</v>
      </c>
    </row>
    <row r="13" spans="1:11" ht="42.75" customHeight="1">
      <c r="A13" s="153">
        <v>5</v>
      </c>
      <c r="B13" s="136">
        <v>-48</v>
      </c>
      <c r="C13" s="125" t="str">
        <f>IF(ISBLANK(Соревн!E6),"",Соревн!E6)</f>
        <v>w</v>
      </c>
      <c r="D13" s="154" t="s">
        <v>229</v>
      </c>
      <c r="E13" s="108">
        <v>7</v>
      </c>
      <c r="F13" s="104">
        <f t="shared" si="0"/>
        <v>1</v>
      </c>
      <c r="G13" s="111">
        <f t="shared" si="1"/>
        <v>0</v>
      </c>
      <c r="H13" s="108">
        <v>0</v>
      </c>
      <c r="I13" s="158" t="s">
        <v>190</v>
      </c>
      <c r="J13" s="97" t="str">
        <f t="shared" si="2"/>
        <v>w</v>
      </c>
      <c r="K13" s="98">
        <f t="shared" si="3"/>
        <v>-48</v>
      </c>
    </row>
    <row r="14" spans="1:11" ht="42.75" customHeight="1">
      <c r="A14" s="153">
        <v>6</v>
      </c>
      <c r="B14" s="136">
        <v>-55</v>
      </c>
      <c r="C14" s="125" t="str">
        <f>IF(ISBLANK(Соревн!E7),"",Соревн!E7)</f>
        <v>m</v>
      </c>
      <c r="D14" s="154" t="s">
        <v>172</v>
      </c>
      <c r="E14" s="108">
        <v>0</v>
      </c>
      <c r="F14" s="104">
        <f t="shared" si="0"/>
        <v>0</v>
      </c>
      <c r="G14" s="111">
        <f t="shared" si="1"/>
        <v>1</v>
      </c>
      <c r="H14" s="108">
        <v>10</v>
      </c>
      <c r="I14" s="165" t="s">
        <v>191</v>
      </c>
      <c r="J14" s="97" t="str">
        <f t="shared" si="2"/>
        <v>m</v>
      </c>
      <c r="K14" s="98">
        <f t="shared" si="3"/>
        <v>-55</v>
      </c>
    </row>
    <row r="15" spans="1:11" ht="42.75" customHeight="1">
      <c r="A15" s="153">
        <v>7</v>
      </c>
      <c r="B15" s="136">
        <v>-52</v>
      </c>
      <c r="C15" s="125" t="str">
        <f>IF(ISBLANK(Соревн!E8),"",Соревн!E8)</f>
        <v>w</v>
      </c>
      <c r="D15" s="167" t="s">
        <v>244</v>
      </c>
      <c r="E15" s="108">
        <v>0</v>
      </c>
      <c r="F15" s="104">
        <f t="shared" si="0"/>
        <v>0</v>
      </c>
      <c r="G15" s="111">
        <f t="shared" si="1"/>
        <v>1</v>
      </c>
      <c r="H15" s="108">
        <v>10</v>
      </c>
      <c r="I15" s="158" t="s">
        <v>193</v>
      </c>
      <c r="J15" s="97" t="str">
        <f t="shared" si="2"/>
        <v>w</v>
      </c>
      <c r="K15" s="98">
        <f t="shared" si="3"/>
        <v>-52</v>
      </c>
    </row>
    <row r="16" spans="1:11" ht="42.75" customHeight="1">
      <c r="A16" s="153">
        <v>8</v>
      </c>
      <c r="B16" s="136">
        <v>-60</v>
      </c>
      <c r="C16" s="125" t="str">
        <f>IF(ISBLANK(Соревн!E9),"",Соревн!E9)</f>
        <v>m</v>
      </c>
      <c r="D16" s="154" t="s">
        <v>173</v>
      </c>
      <c r="E16" s="108">
        <v>0</v>
      </c>
      <c r="F16" s="104">
        <f>IF(E16&gt;H16,1,0)</f>
        <v>0</v>
      </c>
      <c r="G16" s="111">
        <f>IF(E16&lt;H16,1,0)</f>
        <v>1</v>
      </c>
      <c r="H16" s="108">
        <v>10</v>
      </c>
      <c r="I16" s="158" t="s">
        <v>192</v>
      </c>
      <c r="J16" s="97" t="str">
        <f t="shared" si="2"/>
        <v>m</v>
      </c>
      <c r="K16" s="98">
        <f t="shared" si="3"/>
        <v>-60</v>
      </c>
    </row>
    <row r="17" spans="1:11" ht="42.75" customHeight="1">
      <c r="A17" s="153">
        <v>9</v>
      </c>
      <c r="B17" s="136">
        <v>-57</v>
      </c>
      <c r="C17" s="125" t="str">
        <f>IF(ISBLANK(Соревн!E10),"",Соревн!E10)</f>
        <v>w</v>
      </c>
      <c r="D17" s="154" t="s">
        <v>174</v>
      </c>
      <c r="E17" s="108">
        <v>0</v>
      </c>
      <c r="F17" s="104">
        <f>IF(E17&gt;H17,1,0)</f>
        <v>0</v>
      </c>
      <c r="G17" s="111">
        <f>IF(E17&lt;H17,1,0)</f>
        <v>1</v>
      </c>
      <c r="H17" s="108">
        <v>10</v>
      </c>
      <c r="I17" s="158" t="s">
        <v>194</v>
      </c>
      <c r="J17" s="97" t="str">
        <f t="shared" si="2"/>
        <v>w</v>
      </c>
      <c r="K17" s="98">
        <f t="shared" si="3"/>
        <v>-57</v>
      </c>
    </row>
    <row r="18" spans="1:11" ht="42.75" customHeight="1" thickBot="1">
      <c r="A18" s="153">
        <v>10</v>
      </c>
      <c r="B18" s="137">
        <v>-66</v>
      </c>
      <c r="C18" s="126" t="str">
        <f>IF(ISBLANK(Соревн!E11),"",Соревн!E11)</f>
        <v>m</v>
      </c>
      <c r="D18" s="155" t="s">
        <v>175</v>
      </c>
      <c r="E18" s="109">
        <v>10</v>
      </c>
      <c r="F18" s="105">
        <f>IF(E18&gt;H18,1,0)</f>
        <v>1</v>
      </c>
      <c r="G18" s="112">
        <f>IF(E18&lt;H18,1,0)</f>
        <v>0</v>
      </c>
      <c r="H18" s="109">
        <v>0</v>
      </c>
      <c r="I18" s="159"/>
      <c r="J18" s="100" t="str">
        <f t="shared" si="2"/>
        <v>m</v>
      </c>
      <c r="K18" s="102">
        <f t="shared" si="3"/>
        <v>-66</v>
      </c>
    </row>
    <row r="19" spans="1:11" ht="42.75" customHeight="1" thickBot="1">
      <c r="A19" s="153">
        <v>11</v>
      </c>
      <c r="B19" s="136">
        <v>-63</v>
      </c>
      <c r="C19" s="182" t="s">
        <v>67</v>
      </c>
      <c r="D19" s="212" t="s">
        <v>178</v>
      </c>
      <c r="E19" s="110">
        <v>1</v>
      </c>
      <c r="F19" s="106">
        <f>IF(E19&gt;H19,1,0)</f>
        <v>1</v>
      </c>
      <c r="G19" s="113">
        <f>IF(E19&lt;H19,1,0)</f>
        <v>0</v>
      </c>
      <c r="H19" s="110">
        <v>0</v>
      </c>
      <c r="I19" s="158" t="s">
        <v>186</v>
      </c>
      <c r="J19" s="101" t="str">
        <f t="shared" si="2"/>
        <v>w</v>
      </c>
      <c r="K19" s="98">
        <f t="shared" si="3"/>
        <v>-63</v>
      </c>
    </row>
    <row r="20" spans="1:11" ht="42.75" customHeight="1" thickBot="1">
      <c r="A20" s="153">
        <v>12</v>
      </c>
      <c r="B20" s="138">
        <v>-73</v>
      </c>
      <c r="C20" s="127" t="str">
        <f>IF(ISBLANK(Соревн!E13),"",Соревн!E13)</f>
        <v>m</v>
      </c>
      <c r="D20" s="156" t="s">
        <v>177</v>
      </c>
      <c r="E20" s="109">
        <v>0</v>
      </c>
      <c r="F20" s="122">
        <f>SUM(F9:F21)</f>
        <v>0</v>
      </c>
      <c r="G20" s="121">
        <f>SUM(G9:G21)</f>
        <v>0</v>
      </c>
      <c r="H20" s="109">
        <v>10</v>
      </c>
      <c r="I20" s="160" t="s">
        <v>196</v>
      </c>
      <c r="J20" s="190" t="str">
        <f t="shared" si="2"/>
        <v>m</v>
      </c>
      <c r="K20" s="194">
        <f t="shared" si="3"/>
        <v>-73</v>
      </c>
    </row>
    <row r="21" spans="1:11" ht="42.75" customHeight="1">
      <c r="A21" s="153">
        <v>13</v>
      </c>
      <c r="B21" s="139">
        <v>-70</v>
      </c>
      <c r="C21" s="128" t="s">
        <v>67</v>
      </c>
      <c r="D21" s="154" t="s">
        <v>176</v>
      </c>
      <c r="E21" s="115">
        <v>10</v>
      </c>
      <c r="F21" s="116">
        <f>IF(E21&gt;H21,1,0)</f>
        <v>1</v>
      </c>
      <c r="G21" s="117">
        <f>IF(E21&lt;H21,1,0)</f>
        <v>0</v>
      </c>
      <c r="H21" s="118">
        <v>0</v>
      </c>
      <c r="I21" s="161" t="s">
        <v>197</v>
      </c>
      <c r="J21" s="191" t="str">
        <f t="shared" si="2"/>
        <v>w</v>
      </c>
      <c r="K21" s="195">
        <f t="shared" si="3"/>
        <v>-70</v>
      </c>
    </row>
    <row r="22" spans="1:11" ht="42.75" customHeight="1">
      <c r="A22" s="141">
        <v>14</v>
      </c>
      <c r="B22" s="136">
        <v>-81</v>
      </c>
      <c r="C22" s="125" t="s">
        <v>144</v>
      </c>
      <c r="D22" s="154" t="s">
        <v>179</v>
      </c>
      <c r="E22" s="108">
        <v>0</v>
      </c>
      <c r="F22" s="104">
        <f>IF(E22&gt;H22,1,0)</f>
        <v>0</v>
      </c>
      <c r="G22" s="111">
        <f>IF(E22&lt;H22,1,0)</f>
        <v>1</v>
      </c>
      <c r="H22" s="108">
        <v>10</v>
      </c>
      <c r="I22" s="158" t="s">
        <v>198</v>
      </c>
      <c r="J22" s="97" t="str">
        <f t="shared" si="2"/>
        <v>m</v>
      </c>
      <c r="K22" s="98">
        <f t="shared" si="3"/>
        <v>-81</v>
      </c>
    </row>
    <row r="23" spans="1:11" ht="42.75" customHeight="1" thickBot="1">
      <c r="A23" s="141">
        <v>15</v>
      </c>
      <c r="B23" s="168" t="s">
        <v>148</v>
      </c>
      <c r="C23" s="169" t="s">
        <v>67</v>
      </c>
      <c r="D23" s="170" t="s">
        <v>245</v>
      </c>
      <c r="E23" s="174">
        <v>0</v>
      </c>
      <c r="F23" s="175">
        <f>IF(E23&gt;H23,1,0)</f>
        <v>0</v>
      </c>
      <c r="G23" s="176">
        <f>IF(E23&lt;H23,1,0)</f>
        <v>1</v>
      </c>
      <c r="H23" s="174">
        <v>7</v>
      </c>
      <c r="I23" s="171" t="s">
        <v>187</v>
      </c>
      <c r="J23" s="172" t="str">
        <f t="shared" si="2"/>
        <v>w</v>
      </c>
      <c r="K23" s="173" t="str">
        <f t="shared" si="3"/>
        <v>70+</v>
      </c>
    </row>
    <row r="24" spans="1:11" ht="42.75" customHeight="1">
      <c r="A24" s="141">
        <v>16</v>
      </c>
      <c r="B24" s="136">
        <v>-90</v>
      </c>
      <c r="C24" s="125" t="s">
        <v>144</v>
      </c>
      <c r="D24" s="154" t="s">
        <v>180</v>
      </c>
      <c r="E24" s="108">
        <v>0</v>
      </c>
      <c r="F24" s="104">
        <f>IF(E24&gt;H24,1,0)</f>
        <v>0</v>
      </c>
      <c r="G24" s="111">
        <f>IF(E24&lt;H24,1,0)</f>
        <v>1</v>
      </c>
      <c r="H24" s="108">
        <v>10</v>
      </c>
      <c r="I24" s="158" t="s">
        <v>188</v>
      </c>
      <c r="J24" s="97" t="str">
        <f t="shared" si="2"/>
        <v>m</v>
      </c>
      <c r="K24" s="98">
        <f t="shared" si="3"/>
        <v>-90</v>
      </c>
    </row>
    <row r="25" spans="1:11" ht="42.75" customHeight="1" thickBot="1">
      <c r="A25" s="141">
        <v>17</v>
      </c>
      <c r="B25" s="177" t="s">
        <v>149</v>
      </c>
      <c r="C25" s="178" t="s">
        <v>144</v>
      </c>
      <c r="D25" s="167" t="s">
        <v>181</v>
      </c>
      <c r="E25" s="181">
        <v>0</v>
      </c>
      <c r="F25" s="175">
        <f>IF(E25&gt;H25,1,0)</f>
        <v>0</v>
      </c>
      <c r="G25" s="176">
        <f>IF(E25&lt;H25,1,0)</f>
        <v>1</v>
      </c>
      <c r="H25" s="181">
        <v>10</v>
      </c>
      <c r="I25" s="179" t="s">
        <v>189</v>
      </c>
      <c r="J25" s="180" t="str">
        <f t="shared" si="2"/>
        <v>m</v>
      </c>
      <c r="K25" s="173" t="str">
        <f t="shared" si="3"/>
        <v>90+</v>
      </c>
    </row>
    <row r="26" spans="2:11" ht="17.25" thickBot="1">
      <c r="B26" s="1"/>
      <c r="C26" s="6"/>
      <c r="D26" s="86" t="s">
        <v>237</v>
      </c>
      <c r="E26" s="81">
        <v>38</v>
      </c>
      <c r="F26" s="82"/>
      <c r="G26" s="82"/>
      <c r="H26" s="83">
        <v>117</v>
      </c>
      <c r="I26" s="3"/>
      <c r="J26" s="3"/>
      <c r="K26" s="5"/>
    </row>
    <row r="27" spans="2:11" ht="17.25" thickBot="1">
      <c r="B27" s="1"/>
      <c r="C27" s="6"/>
      <c r="D27" s="86"/>
      <c r="E27" s="84"/>
      <c r="F27" s="85"/>
      <c r="G27" s="85"/>
      <c r="H27" s="84"/>
      <c r="I27" s="3"/>
      <c r="J27" s="3"/>
      <c r="K27" s="5"/>
    </row>
    <row r="28" spans="2:11" ht="17.25" thickBot="1">
      <c r="B28" s="1"/>
      <c r="C28" s="6"/>
      <c r="D28" s="86" t="s">
        <v>236</v>
      </c>
      <c r="E28" s="81">
        <v>5</v>
      </c>
      <c r="F28" s="82"/>
      <c r="G28" s="82"/>
      <c r="H28" s="83">
        <v>12</v>
      </c>
      <c r="I28" s="3"/>
      <c r="J28" s="3"/>
      <c r="K28" s="5"/>
    </row>
    <row r="29" spans="2:11" ht="12.75">
      <c r="B29" s="1"/>
      <c r="C29" s="6"/>
      <c r="D29" s="2"/>
      <c r="E29" s="79"/>
      <c r="F29" s="80"/>
      <c r="G29" s="80"/>
      <c r="H29" s="79"/>
      <c r="I29" s="3"/>
      <c r="J29" s="3"/>
      <c r="K29" s="5"/>
    </row>
    <row r="30" spans="2:11" ht="16.5">
      <c r="B30" s="4"/>
      <c r="C30" s="7"/>
      <c r="D30" s="89" t="s">
        <v>4</v>
      </c>
      <c r="E30" s="220"/>
      <c r="F30" s="220"/>
      <c r="G30" s="220"/>
      <c r="H30" s="220"/>
      <c r="I30" s="220"/>
      <c r="J30" s="3"/>
      <c r="K30" s="3"/>
    </row>
    <row r="31" ht="14.25">
      <c r="D31" s="189" t="s">
        <v>235</v>
      </c>
    </row>
  </sheetData>
  <sheetProtection/>
  <mergeCells count="6">
    <mergeCell ref="A2:K2"/>
    <mergeCell ref="E4:H4"/>
    <mergeCell ref="E5:H5"/>
    <mergeCell ref="C6:E6"/>
    <mergeCell ref="H6:J6"/>
    <mergeCell ref="E30:I30"/>
  </mergeCells>
  <dataValidations count="3">
    <dataValidation errorStyle="information" type="list" allowBlank="1" showInputMessage="1" showErrorMessage="1" prompt="Выбери или напечатай команду" error="Если название тебя устаивает - оставляй" sqref="C6 H6">
      <formula1>$L$5:$L$12</formula1>
    </dataValidation>
    <dataValidation type="list" allowBlank="1" showInputMessage="1" showErrorMessage="1" sqref="K4">
      <formula1>"1,2,3,4"</formula1>
    </dataValidation>
    <dataValidation type="list" allowBlank="1" showInputMessage="1" showErrorMessage="1" sqref="E9:E25 H9:H25">
      <formula1>"10,7,5,1,0"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1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="40" zoomScaleNormal="40"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140" customWidth="1"/>
    <col min="2" max="2" width="27.75390625" style="0" customWidth="1"/>
    <col min="3" max="3" width="23.00390625" style="0" customWidth="1"/>
    <col min="4" max="4" width="34.25390625" style="0" customWidth="1"/>
    <col min="5" max="5" width="23.00390625" style="0" customWidth="1"/>
    <col min="6" max="6" width="0.12890625" style="0" hidden="1" customWidth="1"/>
    <col min="7" max="7" width="0.2421875" style="0" hidden="1" customWidth="1"/>
  </cols>
  <sheetData>
    <row r="1" ht="12.75"/>
    <row r="2" spans="1:8" ht="84.75" customHeight="1">
      <c r="A2" s="221" t="s">
        <v>217</v>
      </c>
      <c r="B2" s="221"/>
      <c r="C2" s="221"/>
      <c r="D2" s="221"/>
      <c r="E2" s="221"/>
      <c r="F2" s="221"/>
      <c r="G2" s="221"/>
      <c r="H2" s="183"/>
    </row>
    <row r="3" spans="1:8" ht="27" customHeight="1">
      <c r="A3" s="151"/>
      <c r="B3" s="234" t="s">
        <v>165</v>
      </c>
      <c r="C3" s="234"/>
      <c r="D3" s="234"/>
      <c r="E3" s="151"/>
      <c r="F3" s="151"/>
      <c r="G3" s="151"/>
      <c r="H3" s="183"/>
    </row>
    <row r="4" spans="2:7" ht="26.25" customHeight="1" thickBot="1">
      <c r="B4" s="234" t="s">
        <v>242</v>
      </c>
      <c r="C4" s="234"/>
      <c r="D4" s="234"/>
      <c r="E4" s="145"/>
      <c r="F4" s="144"/>
      <c r="G4" s="144"/>
    </row>
    <row r="5" spans="1:5" ht="39.75" customHeight="1" thickBot="1">
      <c r="A5" s="146" t="s">
        <v>0</v>
      </c>
      <c r="B5" s="146" t="s">
        <v>151</v>
      </c>
      <c r="C5" s="146" t="s">
        <v>152</v>
      </c>
      <c r="D5" s="146" t="s">
        <v>163</v>
      </c>
      <c r="E5" s="146" t="s">
        <v>2</v>
      </c>
    </row>
    <row r="6" spans="1:6" ht="39.75" customHeight="1" thickBot="1">
      <c r="A6" s="146">
        <v>1</v>
      </c>
      <c r="B6" s="188" t="s">
        <v>218</v>
      </c>
      <c r="C6" s="149">
        <v>2000</v>
      </c>
      <c r="D6" s="147" t="s">
        <v>153</v>
      </c>
      <c r="E6" s="147">
        <v>46</v>
      </c>
      <c r="F6" s="142" t="s">
        <v>154</v>
      </c>
    </row>
    <row r="7" spans="1:6" ht="39.75" customHeight="1" thickBot="1">
      <c r="A7" s="146">
        <v>2</v>
      </c>
      <c r="B7" s="188" t="s">
        <v>219</v>
      </c>
      <c r="C7" s="149">
        <v>2000</v>
      </c>
      <c r="D7" s="147" t="s">
        <v>153</v>
      </c>
      <c r="E7" s="147">
        <v>50</v>
      </c>
      <c r="F7" s="143" t="s">
        <v>155</v>
      </c>
    </row>
    <row r="8" spans="1:6" ht="39.75" customHeight="1" thickBot="1">
      <c r="A8" s="146">
        <v>3</v>
      </c>
      <c r="B8" s="188" t="s">
        <v>220</v>
      </c>
      <c r="C8" s="149">
        <v>1998</v>
      </c>
      <c r="D8" s="147" t="s">
        <v>153</v>
      </c>
      <c r="E8" s="147">
        <v>55</v>
      </c>
      <c r="F8" s="143" t="s">
        <v>156</v>
      </c>
    </row>
    <row r="9" spans="1:6" ht="39.75" customHeight="1" thickBot="1">
      <c r="A9" s="146">
        <v>4</v>
      </c>
      <c r="B9" s="188" t="s">
        <v>221</v>
      </c>
      <c r="C9" s="149">
        <v>1998</v>
      </c>
      <c r="D9" s="147" t="s">
        <v>153</v>
      </c>
      <c r="E9" s="147">
        <v>60</v>
      </c>
      <c r="F9" s="143" t="s">
        <v>157</v>
      </c>
    </row>
    <row r="10" spans="1:6" ht="39.75" customHeight="1" thickBot="1">
      <c r="A10" s="146">
        <v>5</v>
      </c>
      <c r="B10" s="188" t="s">
        <v>222</v>
      </c>
      <c r="C10" s="149">
        <v>1998</v>
      </c>
      <c r="D10" s="147" t="s">
        <v>153</v>
      </c>
      <c r="E10" s="147">
        <v>66</v>
      </c>
      <c r="F10" s="143" t="s">
        <v>158</v>
      </c>
    </row>
    <row r="11" spans="1:6" ht="39.75" customHeight="1" thickBot="1">
      <c r="A11" s="146">
        <v>6</v>
      </c>
      <c r="B11" s="188" t="s">
        <v>223</v>
      </c>
      <c r="C11" s="149">
        <v>1999</v>
      </c>
      <c r="D11" s="147" t="s">
        <v>153</v>
      </c>
      <c r="E11" s="147">
        <v>73</v>
      </c>
      <c r="F11" s="143" t="s">
        <v>159</v>
      </c>
    </row>
    <row r="12" spans="1:6" ht="39.75" customHeight="1" thickBot="1">
      <c r="A12" s="146">
        <v>7</v>
      </c>
      <c r="B12" s="188" t="s">
        <v>224</v>
      </c>
      <c r="C12" s="149">
        <v>1999</v>
      </c>
      <c r="D12" s="147" t="s">
        <v>153</v>
      </c>
      <c r="E12" s="147">
        <v>81</v>
      </c>
      <c r="F12" s="143" t="s">
        <v>160</v>
      </c>
    </row>
    <row r="13" spans="1:6" ht="39.75" customHeight="1" thickBot="1">
      <c r="A13" s="146">
        <v>8</v>
      </c>
      <c r="B13" s="188" t="s">
        <v>225</v>
      </c>
      <c r="C13" s="149">
        <v>1998</v>
      </c>
      <c r="D13" s="147" t="s">
        <v>153</v>
      </c>
      <c r="E13" s="147">
        <v>90</v>
      </c>
      <c r="F13" s="143" t="s">
        <v>161</v>
      </c>
    </row>
    <row r="14" spans="1:6" ht="39.75" customHeight="1" thickBot="1">
      <c r="A14" s="146">
        <v>9</v>
      </c>
      <c r="B14" s="188" t="s">
        <v>226</v>
      </c>
      <c r="C14" s="149">
        <v>1999</v>
      </c>
      <c r="D14" s="147" t="s">
        <v>153</v>
      </c>
      <c r="E14" s="147" t="s">
        <v>149</v>
      </c>
      <c r="F14" s="143" t="s">
        <v>162</v>
      </c>
    </row>
    <row r="17" ht="20.25">
      <c r="B17" s="150" t="s">
        <v>166</v>
      </c>
    </row>
  </sheetData>
  <sheetProtection/>
  <mergeCells count="3">
    <mergeCell ref="B4:D4"/>
    <mergeCell ref="A2:G2"/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zoomScale="40" zoomScaleNormal="40" zoomScalePageLayoutView="0" workbookViewId="0" topLeftCell="A1">
      <selection activeCell="I11" sqref="I11"/>
    </sheetView>
  </sheetViews>
  <sheetFormatPr defaultColWidth="9.00390625" defaultRowHeight="12.75"/>
  <cols>
    <col min="1" max="1" width="3.375" style="140" customWidth="1"/>
    <col min="2" max="2" width="45.625" style="0" customWidth="1"/>
    <col min="3" max="3" width="22.25390625" style="0" customWidth="1"/>
    <col min="4" max="4" width="30.125" style="0" customWidth="1"/>
    <col min="5" max="5" width="15.00390625" style="0" customWidth="1"/>
    <col min="6" max="6" width="0.12890625" style="0" hidden="1" customWidth="1"/>
    <col min="7" max="7" width="0.2421875" style="0" hidden="1" customWidth="1"/>
  </cols>
  <sheetData>
    <row r="1" ht="12.75"/>
    <row r="2" spans="1:7" ht="84.75" customHeight="1">
      <c r="A2" s="221" t="s">
        <v>217</v>
      </c>
      <c r="B2" s="221"/>
      <c r="C2" s="221"/>
      <c r="D2" s="221"/>
      <c r="E2" s="221"/>
      <c r="F2" s="221"/>
      <c r="G2" s="221"/>
    </row>
    <row r="3" spans="1:7" ht="30" customHeight="1">
      <c r="A3" s="151"/>
      <c r="B3" s="234" t="s">
        <v>164</v>
      </c>
      <c r="C3" s="234"/>
      <c r="D3" s="234"/>
      <c r="E3" s="151"/>
      <c r="F3" s="151"/>
      <c r="G3" s="151"/>
    </row>
    <row r="4" spans="2:7" ht="26.25" customHeight="1" thickBot="1">
      <c r="B4" s="234" t="s">
        <v>240</v>
      </c>
      <c r="C4" s="234"/>
      <c r="D4" s="234"/>
      <c r="E4" s="145"/>
      <c r="F4" s="144"/>
      <c r="G4" s="144"/>
    </row>
    <row r="5" spans="1:5" ht="39.75" customHeight="1" thickBot="1">
      <c r="A5" s="146" t="s">
        <v>0</v>
      </c>
      <c r="B5" s="146" t="s">
        <v>151</v>
      </c>
      <c r="C5" s="146" t="s">
        <v>152</v>
      </c>
      <c r="D5" s="146" t="s">
        <v>163</v>
      </c>
      <c r="E5" s="146" t="s">
        <v>2</v>
      </c>
    </row>
    <row r="6" spans="1:6" ht="39.75" customHeight="1" thickBot="1">
      <c r="A6" s="146">
        <v>1</v>
      </c>
      <c r="B6" s="184" t="s">
        <v>208</v>
      </c>
      <c r="C6" s="147">
        <v>1999</v>
      </c>
      <c r="D6" s="148">
        <v>1</v>
      </c>
      <c r="E6" s="147">
        <v>40</v>
      </c>
      <c r="F6" s="142" t="s">
        <v>154</v>
      </c>
    </row>
    <row r="7" spans="1:6" ht="39.75" customHeight="1" thickBot="1">
      <c r="A7" s="146">
        <v>2</v>
      </c>
      <c r="B7" s="184" t="s">
        <v>209</v>
      </c>
      <c r="C7" s="147">
        <v>1998</v>
      </c>
      <c r="D7" s="147" t="s">
        <v>153</v>
      </c>
      <c r="E7" s="147">
        <v>44</v>
      </c>
      <c r="F7" s="143" t="s">
        <v>155</v>
      </c>
    </row>
    <row r="8" spans="1:6" ht="39.75" customHeight="1" thickBot="1">
      <c r="A8" s="146">
        <v>3</v>
      </c>
      <c r="B8" s="184" t="s">
        <v>211</v>
      </c>
      <c r="C8" s="147">
        <v>1999</v>
      </c>
      <c r="D8" s="147" t="s">
        <v>153</v>
      </c>
      <c r="E8" s="147">
        <v>48</v>
      </c>
      <c r="F8" s="143" t="s">
        <v>156</v>
      </c>
    </row>
    <row r="9" spans="1:6" ht="39.75" customHeight="1" thickBot="1">
      <c r="A9" s="146">
        <v>4</v>
      </c>
      <c r="B9" s="184" t="s">
        <v>193</v>
      </c>
      <c r="C9" s="147">
        <v>1997</v>
      </c>
      <c r="D9" s="148">
        <v>1</v>
      </c>
      <c r="E9" s="147">
        <v>52</v>
      </c>
      <c r="F9" s="143" t="s">
        <v>157</v>
      </c>
    </row>
    <row r="10" spans="1:6" ht="39.75" customHeight="1" thickBot="1">
      <c r="A10" s="146">
        <v>5</v>
      </c>
      <c r="B10" s="184" t="s">
        <v>212</v>
      </c>
      <c r="C10" s="147">
        <v>2000</v>
      </c>
      <c r="D10" s="148">
        <v>1</v>
      </c>
      <c r="E10" s="147">
        <v>57</v>
      </c>
      <c r="F10" s="143" t="s">
        <v>158</v>
      </c>
    </row>
    <row r="11" spans="1:6" ht="39.75" customHeight="1" thickBot="1">
      <c r="A11" s="146">
        <v>6</v>
      </c>
      <c r="B11" s="184" t="s">
        <v>213</v>
      </c>
      <c r="C11" s="147">
        <v>1998</v>
      </c>
      <c r="D11" s="147" t="s">
        <v>153</v>
      </c>
      <c r="E11" s="147">
        <v>63</v>
      </c>
      <c r="F11" s="143" t="s">
        <v>159</v>
      </c>
    </row>
    <row r="12" spans="1:6" ht="39.75" customHeight="1" thickBot="1">
      <c r="A12" s="146">
        <v>7</v>
      </c>
      <c r="B12" s="185" t="s">
        <v>197</v>
      </c>
      <c r="C12" s="147">
        <v>1998</v>
      </c>
      <c r="D12" s="147" t="s">
        <v>153</v>
      </c>
      <c r="E12" s="147">
        <v>70</v>
      </c>
      <c r="F12" s="143" t="s">
        <v>160</v>
      </c>
    </row>
    <row r="13" spans="1:6" ht="39.75" customHeight="1" thickBot="1">
      <c r="A13" s="146">
        <v>8</v>
      </c>
      <c r="B13" s="186" t="s">
        <v>214</v>
      </c>
      <c r="C13" s="147">
        <v>2000</v>
      </c>
      <c r="D13" s="148">
        <v>1</v>
      </c>
      <c r="E13" s="147" t="s">
        <v>148</v>
      </c>
      <c r="F13" s="143" t="s">
        <v>161</v>
      </c>
    </row>
    <row r="15" ht="20.25">
      <c r="B15" s="150" t="s">
        <v>166</v>
      </c>
    </row>
  </sheetData>
  <sheetProtection/>
  <mergeCells count="3">
    <mergeCell ref="B3:D3"/>
    <mergeCell ref="A2:G2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zoomScale="70" zoomScaleNormal="70" zoomScalePageLayoutView="0" workbookViewId="0" topLeftCell="A3">
      <selection activeCell="B13" sqref="B13:B15"/>
    </sheetView>
  </sheetViews>
  <sheetFormatPr defaultColWidth="9.00390625" defaultRowHeight="12.75"/>
  <cols>
    <col min="1" max="1" width="3.375" style="140" customWidth="1"/>
    <col min="2" max="2" width="45.00390625" style="0" customWidth="1"/>
    <col min="3" max="3" width="20.875" style="0" customWidth="1"/>
    <col min="4" max="4" width="28.625" style="0" customWidth="1"/>
    <col min="5" max="5" width="15.00390625" style="0" customWidth="1"/>
    <col min="6" max="6" width="0.12890625" style="0" hidden="1" customWidth="1"/>
    <col min="7" max="7" width="0.2421875" style="0" hidden="1" customWidth="1"/>
  </cols>
  <sheetData>
    <row r="1" ht="12.75"/>
    <row r="2" spans="1:7" ht="84.75" customHeight="1">
      <c r="A2" s="221" t="s">
        <v>217</v>
      </c>
      <c r="B2" s="221"/>
      <c r="C2" s="221"/>
      <c r="D2" s="221"/>
      <c r="E2" s="221"/>
      <c r="F2" s="221"/>
      <c r="G2" s="221"/>
    </row>
    <row r="3" spans="1:7" ht="27" customHeight="1">
      <c r="A3" s="151"/>
      <c r="B3" s="234" t="s">
        <v>150</v>
      </c>
      <c r="C3" s="234"/>
      <c r="D3" s="234"/>
      <c r="E3" s="151"/>
      <c r="F3" s="151"/>
      <c r="G3" s="151"/>
    </row>
    <row r="4" spans="2:7" ht="26.25" customHeight="1" thickBot="1">
      <c r="B4" s="234" t="s">
        <v>239</v>
      </c>
      <c r="C4" s="234"/>
      <c r="D4" s="234"/>
      <c r="E4" s="145"/>
      <c r="F4" s="144"/>
      <c r="G4" s="144"/>
    </row>
    <row r="5" spans="1:5" ht="39.75" customHeight="1" thickBot="1">
      <c r="A5" s="146" t="s">
        <v>0</v>
      </c>
      <c r="B5" s="146" t="s">
        <v>151</v>
      </c>
      <c r="C5" s="146" t="s">
        <v>152</v>
      </c>
      <c r="D5" s="146" t="s">
        <v>163</v>
      </c>
      <c r="E5" s="146" t="s">
        <v>2</v>
      </c>
    </row>
    <row r="6" spans="1:6" ht="39.75" customHeight="1" thickBot="1">
      <c r="A6" s="146">
        <v>1</v>
      </c>
      <c r="B6" s="162" t="s">
        <v>215</v>
      </c>
      <c r="C6" s="147">
        <v>1999</v>
      </c>
      <c r="D6" s="147" t="s">
        <v>153</v>
      </c>
      <c r="E6" s="147">
        <v>46</v>
      </c>
      <c r="F6" s="142" t="s">
        <v>154</v>
      </c>
    </row>
    <row r="7" spans="1:6" ht="39.75" customHeight="1" thickBot="1">
      <c r="A7" s="146">
        <v>2</v>
      </c>
      <c r="B7" s="162" t="s">
        <v>185</v>
      </c>
      <c r="C7" s="147">
        <v>1999</v>
      </c>
      <c r="D7" s="147" t="s">
        <v>153</v>
      </c>
      <c r="E7" s="147">
        <v>50</v>
      </c>
      <c r="F7" s="143" t="s">
        <v>155</v>
      </c>
    </row>
    <row r="8" spans="1:6" ht="39.75" customHeight="1" thickBot="1">
      <c r="A8" s="146">
        <v>3</v>
      </c>
      <c r="B8" s="166" t="s">
        <v>191</v>
      </c>
      <c r="C8" s="147">
        <v>2000</v>
      </c>
      <c r="D8" s="147" t="s">
        <v>153</v>
      </c>
      <c r="E8" s="147">
        <v>55</v>
      </c>
      <c r="F8" s="143" t="s">
        <v>156</v>
      </c>
    </row>
    <row r="9" spans="1:6" ht="39.75" customHeight="1" thickBot="1">
      <c r="A9" s="146">
        <v>4</v>
      </c>
      <c r="B9" s="162" t="s">
        <v>192</v>
      </c>
      <c r="C9" s="147">
        <v>1999</v>
      </c>
      <c r="D9" s="147" t="s">
        <v>153</v>
      </c>
      <c r="E9" s="147">
        <v>60</v>
      </c>
      <c r="F9" s="143" t="s">
        <v>157</v>
      </c>
    </row>
    <row r="10" spans="1:6" ht="39.75" customHeight="1" thickBot="1">
      <c r="A10" s="146">
        <v>5</v>
      </c>
      <c r="B10" s="163" t="s">
        <v>195</v>
      </c>
      <c r="C10" s="147">
        <v>1998</v>
      </c>
      <c r="D10" s="147" t="s">
        <v>153</v>
      </c>
      <c r="E10" s="147">
        <v>66</v>
      </c>
      <c r="F10" s="143" t="s">
        <v>158</v>
      </c>
    </row>
    <row r="11" spans="1:6" ht="39.75" customHeight="1" thickBot="1">
      <c r="A11" s="146">
        <v>6</v>
      </c>
      <c r="B11" s="164" t="s">
        <v>196</v>
      </c>
      <c r="C11" s="147">
        <v>1998</v>
      </c>
      <c r="D11" s="147" t="s">
        <v>153</v>
      </c>
      <c r="E11" s="147">
        <v>73</v>
      </c>
      <c r="F11" s="143" t="s">
        <v>159</v>
      </c>
    </row>
    <row r="12" spans="1:6" ht="39.75" customHeight="1" thickBot="1">
      <c r="A12" s="146">
        <v>7</v>
      </c>
      <c r="B12" s="158" t="s">
        <v>198</v>
      </c>
      <c r="C12" s="147">
        <v>1998</v>
      </c>
      <c r="D12" s="147" t="s">
        <v>153</v>
      </c>
      <c r="E12" s="147">
        <v>81</v>
      </c>
      <c r="F12" s="143" t="s">
        <v>160</v>
      </c>
    </row>
    <row r="13" spans="1:6" ht="39.75" customHeight="1" thickBot="1">
      <c r="A13" s="146">
        <v>8</v>
      </c>
      <c r="B13" s="158" t="s">
        <v>216</v>
      </c>
      <c r="C13" s="147">
        <v>1998</v>
      </c>
      <c r="D13" s="147" t="s">
        <v>153</v>
      </c>
      <c r="E13" s="147">
        <v>90</v>
      </c>
      <c r="F13" s="143" t="s">
        <v>161</v>
      </c>
    </row>
    <row r="14" spans="1:6" ht="39.75" customHeight="1" thickBot="1">
      <c r="A14" s="146">
        <v>9</v>
      </c>
      <c r="B14" s="187" t="s">
        <v>189</v>
      </c>
      <c r="C14" s="147">
        <v>1999</v>
      </c>
      <c r="D14" s="147" t="s">
        <v>153</v>
      </c>
      <c r="E14" s="147" t="s">
        <v>149</v>
      </c>
      <c r="F14" s="143" t="s">
        <v>162</v>
      </c>
    </row>
    <row r="16" ht="20.25">
      <c r="B16" s="150" t="s">
        <v>166</v>
      </c>
    </row>
  </sheetData>
  <sheetProtection/>
  <mergeCells count="3">
    <mergeCell ref="B3:D3"/>
    <mergeCell ref="A2:G2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ALX</cp:lastModifiedBy>
  <cp:lastPrinted>2015-07-15T05:33:52Z</cp:lastPrinted>
  <dcterms:created xsi:type="dcterms:W3CDTF">2007-01-12T12:49:27Z</dcterms:created>
  <dcterms:modified xsi:type="dcterms:W3CDTF">2015-07-15T06:37:48Z</dcterms:modified>
  <cp:category/>
  <cp:version/>
  <cp:contentType/>
  <cp:contentStatus/>
</cp:coreProperties>
</file>